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195" windowHeight="8700" activeTab="4"/>
  </bookViews>
  <sheets>
    <sheet name="Syksy 06" sheetId="1" r:id="rId1"/>
    <sheet name="Kevät 07" sheetId="2" r:id="rId2"/>
    <sheet name="Syksy 07" sheetId="3" r:id="rId3"/>
    <sheet name="Kevät 08" sheetId="4" r:id="rId4"/>
    <sheet name="Syksy 08" sheetId="5" r:id="rId5"/>
    <sheet name="Kevät 09" sheetId="6" r:id="rId6"/>
  </sheets>
  <definedNames>
    <definedName name="dayCCD36B76_148538" localSheetId="2">'Syksy 07'!$H$43</definedName>
    <definedName name="dayCCD36B76_148538" localSheetId="4">'Syksy 08'!$H$44</definedName>
    <definedName name="dayCCD36B76_148545" localSheetId="2">'Syksy 07'!$H$46</definedName>
    <definedName name="dayCCD36B76_148545" localSheetId="4">'Syksy 08'!$H$47</definedName>
    <definedName name="dayCCD36B76_148552" localSheetId="2">'Syksy 07'!$H$49</definedName>
    <definedName name="dayCCD36B76_148552" localSheetId="4">'Syksy 08'!$H$50</definedName>
    <definedName name="dayCCD36B76_148559" localSheetId="2">'Syksy 07'!$H$52</definedName>
    <definedName name="dayCCD36B76_148559" localSheetId="4">'Syksy 08'!$H$53</definedName>
    <definedName name="dayCCD36B76_148561" localSheetId="2">'Syksy 07'!$H$55</definedName>
    <definedName name="dayCCD36B76_148561" localSheetId="4">'Syksy 08'!$H$56</definedName>
    <definedName name="dayCCD36B76_148568" localSheetId="2">'Syksy 07'!$H$58</definedName>
    <definedName name="dayCCD36B76_148568" localSheetId="4">'Syksy 08'!$H$59</definedName>
    <definedName name="dayCCD36B76_148600" localSheetId="2">'Syksy 07'!$H$61</definedName>
    <definedName name="dayCCD36B76_148600" localSheetId="4">'Syksy 08'!$H$62</definedName>
    <definedName name="dayCCD36B76_148603" localSheetId="2">'Syksy 07'!$H$64</definedName>
    <definedName name="dayCCD36B76_148603" localSheetId="4">'Syksy 08'!$H$65</definedName>
    <definedName name="dayCCD36B76_148607" localSheetId="2">'Syksy 07'!$H$67</definedName>
    <definedName name="dayCCD36B76_148607" localSheetId="4">'Syksy 08'!$H$68</definedName>
    <definedName name="dayCCD36B76_148608" localSheetId="2">'Syksy 07'!$H$70</definedName>
    <definedName name="dayCCD36B76_148608" localSheetId="4">'Syksy 08'!$H$71</definedName>
    <definedName name="dayCCD36B76_148610" localSheetId="2">'Syksy 07'!$H$74</definedName>
    <definedName name="dayCCD36B76_148610" localSheetId="4">'Syksy 08'!$H$75</definedName>
    <definedName name="dayCCD36B76_148614" localSheetId="2">'Syksy 07'!$H$77</definedName>
    <definedName name="dayCCD36B76_148614" localSheetId="4">'Syksy 08'!$H$78</definedName>
    <definedName name="dayCCD36B76_148617" localSheetId="2">'Syksy 07'!$H$80</definedName>
    <definedName name="dayCCD36B76_148617" localSheetId="4">'Syksy 08'!$H$81</definedName>
    <definedName name="dayCCD36B76_148621" localSheetId="2">'Syksy 07'!$H$83</definedName>
    <definedName name="dayCCD36B76_148621" localSheetId="4">'Syksy 08'!$H$84</definedName>
    <definedName name="dayCCD36B76_148622" localSheetId="2">'Syksy 07'!$H$87</definedName>
    <definedName name="dayCCD36B76_148622" localSheetId="4">'Syksy 08'!$H$88</definedName>
    <definedName name="dayCCD36B76_148624" localSheetId="2">'Syksy 07'!$H$91</definedName>
    <definedName name="dayCCD36B76_148624" localSheetId="4">'Syksy 08'!$H$92</definedName>
    <definedName name="dayCCD36B76_148628" localSheetId="2">'Syksy 07'!$H$94</definedName>
    <definedName name="dayCCD36B76_148628" localSheetId="4">'Syksy 08'!$H$95</definedName>
    <definedName name="dayCCD36B76_148629" localSheetId="2">'Syksy 07'!$H$97</definedName>
    <definedName name="dayCCD36B76_148629" localSheetId="4">'Syksy 08'!$H$98</definedName>
    <definedName name="dayCCD36B76_148635" localSheetId="2">'Syksy 07'!$H$100</definedName>
    <definedName name="dayCCD36B76_148635" localSheetId="4">'Syksy 08'!$H$101</definedName>
    <definedName name="dayCCD36B76_148638" localSheetId="2">'Syksy 07'!$H$103</definedName>
    <definedName name="dayCCD36B76_148638" localSheetId="4">'Syksy 08'!$H$104</definedName>
    <definedName name="_xlnm.Print_Area" localSheetId="1">'Kevät 07'!$A:$U</definedName>
    <definedName name="_xlnm.Print_Area" localSheetId="3">'Kevät 08'!$A:$U</definedName>
    <definedName name="_xlnm.Print_Area" localSheetId="5">'Kevät 09'!$A:$U</definedName>
    <definedName name="_xlnm.Print_Area" localSheetId="0">'Syksy 06'!$A:$U</definedName>
    <definedName name="_xlnm.Print_Area" localSheetId="2">'Syksy 07'!$A:$U</definedName>
    <definedName name="_xlnm.Print_Area" localSheetId="4">'Syksy 08'!$A$1:$V$38</definedName>
  </definedNames>
  <calcPr fullCalcOnLoad="1"/>
</workbook>
</file>

<file path=xl/sharedStrings.xml><?xml version="1.0" encoding="utf-8"?>
<sst xmlns="http://schemas.openxmlformats.org/spreadsheetml/2006/main" count="1972" uniqueCount="358">
  <si>
    <t>Opintopisteet</t>
  </si>
  <si>
    <t>Koodi</t>
  </si>
  <si>
    <t>Kurssin nimi</t>
  </si>
  <si>
    <t>Opettaja</t>
  </si>
  <si>
    <t>Tila</t>
  </si>
  <si>
    <t>ERCE110</t>
  </si>
  <si>
    <t>Updating your English</t>
  </si>
  <si>
    <t>ERA0015</t>
  </si>
  <si>
    <t>Tietotekniikan perusteet</t>
  </si>
  <si>
    <t>Veijo Honkonen; HonVe</t>
  </si>
  <si>
    <t>vk35</t>
  </si>
  <si>
    <t>vk36</t>
  </si>
  <si>
    <t>vk37</t>
  </si>
  <si>
    <t>vk38</t>
  </si>
  <si>
    <t>vk39</t>
  </si>
  <si>
    <t>vk40</t>
  </si>
  <si>
    <t>vk41</t>
  </si>
  <si>
    <t>vk42</t>
  </si>
  <si>
    <t>vk43</t>
  </si>
  <si>
    <t>vk44</t>
  </si>
  <si>
    <t>vk45</t>
  </si>
  <si>
    <t>vk46</t>
  </si>
  <si>
    <t>vk47</t>
  </si>
  <si>
    <t>vk48</t>
  </si>
  <si>
    <t>vk49</t>
  </si>
  <si>
    <t>vk50</t>
  </si>
  <si>
    <t>vk51</t>
  </si>
  <si>
    <t>vk2</t>
  </si>
  <si>
    <t>vk3</t>
  </si>
  <si>
    <t>PE</t>
  </si>
  <si>
    <t>17:00-17:45</t>
  </si>
  <si>
    <t>Alkutoim.</t>
  </si>
  <si>
    <t>17:45-18:30</t>
  </si>
  <si>
    <t>18:45-19:30</t>
  </si>
  <si>
    <t>19:30-20:15</t>
  </si>
  <si>
    <t>20:15-21:00</t>
  </si>
  <si>
    <t>LA</t>
  </si>
  <si>
    <t>8:00-8:45</t>
  </si>
  <si>
    <t>8:45-9:30</t>
  </si>
  <si>
    <t>9:45-10:30</t>
  </si>
  <si>
    <t>10:30-11:15</t>
  </si>
  <si>
    <t>11:15-11:45</t>
  </si>
  <si>
    <t>ruoka</t>
  </si>
  <si>
    <t>11:45-12:30</t>
  </si>
  <si>
    <t>12:30-13:15</t>
  </si>
  <si>
    <t>13:30-14:15</t>
  </si>
  <si>
    <t>14:15-15:00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</si>
  <si>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2006</t>
    </r>
  </si>
  <si>
    <t>EPM6SP</t>
  </si>
  <si>
    <t>Puutuotantotekniikka</t>
  </si>
  <si>
    <t>Ryhmän kotiluokka on A308 ja opintojaksot pidetään siellä, ellei toisin ilmoiteta.</t>
  </si>
  <si>
    <t>EPW0011</t>
  </si>
  <si>
    <t>Puun materiaalioppi</t>
  </si>
  <si>
    <t>EPW0021</t>
  </si>
  <si>
    <t>Metsätalous</t>
  </si>
  <si>
    <t>EPW0042</t>
  </si>
  <si>
    <t>Sahaus- ja höyläystekniikka</t>
  </si>
  <si>
    <t>EYE0013</t>
  </si>
  <si>
    <t>A308</t>
  </si>
  <si>
    <t>12.1.</t>
  </si>
  <si>
    <t>19.1.</t>
  </si>
  <si>
    <t>Markku Oikarinen, OikMa</t>
  </si>
  <si>
    <t>Juha Korhonen; KorJu</t>
  </si>
  <si>
    <t>A308/Muu</t>
  </si>
  <si>
    <t>Lyhenne</t>
  </si>
  <si>
    <t>EN1</t>
  </si>
  <si>
    <t>ATK</t>
  </si>
  <si>
    <t>MAP</t>
  </si>
  <si>
    <t>PUU</t>
  </si>
  <si>
    <t>MET</t>
  </si>
  <si>
    <t>SAH</t>
  </si>
  <si>
    <t>KUI</t>
  </si>
  <si>
    <t>Syksyn 2006 tunnit yhteensä:</t>
  </si>
  <si>
    <t>Lähitunnit</t>
  </si>
  <si>
    <t>L</t>
  </si>
  <si>
    <t>O</t>
  </si>
  <si>
    <t>M</t>
  </si>
  <si>
    <t>A</t>
  </si>
  <si>
    <t>S</t>
  </si>
  <si>
    <t>Y</t>
  </si>
  <si>
    <t>J</t>
  </si>
  <si>
    <t>U</t>
  </si>
  <si>
    <t>P</t>
  </si>
  <si>
    <t>H</t>
  </si>
  <si>
    <t>Ä</t>
  </si>
  <si>
    <t>I</t>
  </si>
  <si>
    <t>N</t>
  </si>
  <si>
    <t>V</t>
  </si>
  <si>
    <t>ERM0000</t>
  </si>
  <si>
    <t xml:space="preserve">Puutekniikka, Puutuotantotekniikka, Savonia-amk 2006-2010 / Markku Oikarinen </t>
  </si>
  <si>
    <t>Matti Honkanen (Simel)</t>
  </si>
  <si>
    <t>Simel</t>
  </si>
  <si>
    <t>ERV0013</t>
  </si>
  <si>
    <t>Statiikka (jatkuu keväällä)</t>
  </si>
  <si>
    <t>STA</t>
  </si>
  <si>
    <t>Matematiikan peruskurssi (jatkuu keväällä)</t>
  </si>
  <si>
    <t>Tuula Holmlund; HolTu</t>
  </si>
  <si>
    <t>Veijo Kuosmanen; KuoVe</t>
  </si>
  <si>
    <t>Risto Pitkänen; PitRi</t>
  </si>
  <si>
    <t>A102</t>
  </si>
  <si>
    <t>Holmlund@dnainternet.net</t>
  </si>
  <si>
    <t>veijo.kuosma@dnainternet.net</t>
  </si>
  <si>
    <t>Matti.Honkanen@sakky.fi</t>
  </si>
  <si>
    <t>Juha.Korhonen@savonia-amk.fi</t>
  </si>
  <si>
    <t>Veijo.Honkonen@savonia-amk.fi</t>
  </si>
  <si>
    <t>Risto.pitkanen@savonia-amk.fi</t>
  </si>
  <si>
    <t>Markku.Oikarinen@savonia-amk.fi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</si>
  <si>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2007</t>
    </r>
  </si>
  <si>
    <t>Viestinnän perusteet</t>
  </si>
  <si>
    <t>ERCS110</t>
  </si>
  <si>
    <t>VIE</t>
  </si>
  <si>
    <t>Fysiikka 1</t>
  </si>
  <si>
    <t>ERF0011</t>
  </si>
  <si>
    <t>FYS</t>
  </si>
  <si>
    <t>Kemian perusteet</t>
  </si>
  <si>
    <t>ERK0010</t>
  </si>
  <si>
    <t>Matematiikka 1</t>
  </si>
  <si>
    <t>ERM0100</t>
  </si>
  <si>
    <t>Puutuotteiden valmistustekniikka 2</t>
  </si>
  <si>
    <t>EPW0260</t>
  </si>
  <si>
    <t>CAD-perusteet</t>
  </si>
  <si>
    <t>ERA0026</t>
  </si>
  <si>
    <t>CAD</t>
  </si>
  <si>
    <t>Projektinhallinta</t>
  </si>
  <si>
    <t>EKZ0001</t>
  </si>
  <si>
    <t>PRO</t>
  </si>
  <si>
    <t>vk4</t>
  </si>
  <si>
    <t>vk5</t>
  </si>
  <si>
    <t>vk6</t>
  </si>
  <si>
    <t>vk7</t>
  </si>
  <si>
    <t>vk8</t>
  </si>
  <si>
    <t>vk9</t>
  </si>
  <si>
    <t>vk10</t>
  </si>
  <si>
    <t>vk11</t>
  </si>
  <si>
    <t>vk12</t>
  </si>
  <si>
    <t>vk13</t>
  </si>
  <si>
    <t>vk14</t>
  </si>
  <si>
    <t>vk15</t>
  </si>
  <si>
    <t>vk16</t>
  </si>
  <si>
    <t>vk17</t>
  </si>
  <si>
    <t>vk18</t>
  </si>
  <si>
    <t>vk19</t>
  </si>
  <si>
    <t>vk20</t>
  </si>
  <si>
    <t>vk21</t>
  </si>
  <si>
    <t>vk22</t>
  </si>
  <si>
    <t>T</t>
  </si>
  <si>
    <t>E</t>
  </si>
  <si>
    <t>Jarna Aromaa-Laamanen</t>
  </si>
  <si>
    <t>Jarna.aromaa-laamanen@savonia-amk.fi</t>
  </si>
  <si>
    <t>Eeva.Jauhiainen@savonia-amk.fi</t>
  </si>
  <si>
    <t>A210</t>
  </si>
  <si>
    <t>Ville.kuusela@savonia-amk.fi</t>
  </si>
  <si>
    <t>Kuivaustekniikka</t>
  </si>
  <si>
    <t>Eeva Jauhiainen; Jau Ee</t>
  </si>
  <si>
    <t>Kevään 2007 tunnit yhteensä:</t>
  </si>
  <si>
    <t>KEM</t>
  </si>
  <si>
    <t>VAL</t>
  </si>
  <si>
    <t>MA1</t>
  </si>
  <si>
    <t>A108</t>
  </si>
  <si>
    <t>[29]</t>
  </si>
  <si>
    <t>[46]</t>
  </si>
  <si>
    <t>Ville Kuusela; KuuVi</t>
  </si>
  <si>
    <t>A108/A308</t>
  </si>
  <si>
    <t>ERF0022</t>
  </si>
  <si>
    <t>Fysiikka 2</t>
  </si>
  <si>
    <t>ERM0200</t>
  </si>
  <si>
    <t>ERCR110</t>
  </si>
  <si>
    <t>Ympäristötekniikan perusteet</t>
  </si>
  <si>
    <t>EPW0082</t>
  </si>
  <si>
    <t>EPW0250</t>
  </si>
  <si>
    <t>Puun liimaustekniikka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</si>
  <si>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2007</t>
    </r>
  </si>
  <si>
    <t>MA2</t>
  </si>
  <si>
    <t>YMP</t>
  </si>
  <si>
    <t>TAL</t>
  </si>
  <si>
    <t>LII</t>
  </si>
  <si>
    <t>Syksyn 2007 tunnit yhteensä:</t>
  </si>
  <si>
    <t>31.8.</t>
  </si>
  <si>
    <t>7.9.</t>
  </si>
  <si>
    <t>14.9.</t>
  </si>
  <si>
    <t>21.9.</t>
  </si>
  <si>
    <t>28.9.</t>
  </si>
  <si>
    <t>5.10.</t>
  </si>
  <si>
    <t>12.10.</t>
  </si>
  <si>
    <t>26.10.</t>
  </si>
  <si>
    <t>9.11.</t>
  </si>
  <si>
    <t>16.11.</t>
  </si>
  <si>
    <t>23.11.</t>
  </si>
  <si>
    <t>30.11.</t>
  </si>
  <si>
    <t>7.12.</t>
  </si>
  <si>
    <t>14.12.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</si>
  <si>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2008</t>
    </r>
  </si>
  <si>
    <t>ERK0040</t>
  </si>
  <si>
    <t>Kemia 2</t>
  </si>
  <si>
    <t>ERM0300</t>
  </si>
  <si>
    <t>Matematiikka 3</t>
  </si>
  <si>
    <t>MA3</t>
  </si>
  <si>
    <t>EKG0010</t>
  </si>
  <si>
    <t>Yritystoiminta</t>
  </si>
  <si>
    <t>YRI</t>
  </si>
  <si>
    <t>Pertti.Varis@savonia-amk.fi</t>
  </si>
  <si>
    <t>EPH0022</t>
  </si>
  <si>
    <t>Tuotantotekniikka</t>
  </si>
  <si>
    <t>Puun työstö- ja terätekniikka</t>
  </si>
  <si>
    <t>TUO</t>
  </si>
  <si>
    <t>Puutuotesuunnittelu</t>
  </si>
  <si>
    <t>Uppdateringskurs i svenska</t>
  </si>
  <si>
    <t>11.1.</t>
  </si>
  <si>
    <t>18.1.</t>
  </si>
  <si>
    <t>SUU</t>
  </si>
  <si>
    <t>Juha Lehtikanto; LehJu</t>
  </si>
  <si>
    <t>Juha.Lehtikanto@savonia-amk.fi</t>
  </si>
  <si>
    <t>EN2</t>
  </si>
  <si>
    <t>Matematiikka 2</t>
  </si>
  <si>
    <t>Arto Kittilä; KitAr</t>
  </si>
  <si>
    <t>Arto.Kittila@savonia-amk.fi</t>
  </si>
  <si>
    <t>Jarkko Surakka; SurJa</t>
  </si>
  <si>
    <t>Jarkko.Surakka@savonia-amk.fi</t>
  </si>
  <si>
    <t>Ritva Rasimus, RasRi</t>
  </si>
  <si>
    <t>RU1</t>
  </si>
  <si>
    <t>FY2</t>
  </si>
  <si>
    <t>Antti Korpinen; KorAn</t>
  </si>
  <si>
    <t>Antti.Korpinen@savonia-amk.fi</t>
  </si>
  <si>
    <t>Ritva.Rasimus@savonia-amk.fi</t>
  </si>
  <si>
    <t>SA2</t>
  </si>
  <si>
    <t>ERCE120</t>
  </si>
  <si>
    <t>Communication and Engineering English</t>
  </si>
  <si>
    <t>EPW0235</t>
  </si>
  <si>
    <t>EPW0310</t>
  </si>
  <si>
    <t>?</t>
  </si>
  <si>
    <t>Ympäristötekniikan perusteet (jatkuu keväällä)</t>
  </si>
  <si>
    <t>Puutuotesuunnittelu (jatkuu keväällä)</t>
  </si>
  <si>
    <t>Uppdateringskurs i svenska (jatkuu keväällä)</t>
  </si>
  <si>
    <t>A304</t>
  </si>
  <si>
    <t xml:space="preserve">  (28</t>
  </si>
  <si>
    <t xml:space="preserve">  (45</t>
  </si>
  <si>
    <t xml:space="preserve">  (35</t>
  </si>
  <si>
    <t>Mirja Saarijarvi@savonia-amk.fi</t>
  </si>
  <si>
    <t>Mirja Saarijärvi, SaaMi</t>
  </si>
  <si>
    <t>Eeva Jauhiainen; JauEe</t>
  </si>
  <si>
    <t>Sahatavaran jatkojalostus</t>
  </si>
  <si>
    <t>Talon suunnittelun perusteet (jatkuu keväällä)</t>
  </si>
  <si>
    <t>ERB0012</t>
  </si>
  <si>
    <t>Talon suunnittelun perusteet</t>
  </si>
  <si>
    <t>A207</t>
  </si>
  <si>
    <t>Kemia 2 labrat</t>
  </si>
  <si>
    <t>KEM l.</t>
  </si>
  <si>
    <t>[6]</t>
  </si>
  <si>
    <t>[8]</t>
  </si>
  <si>
    <t>[20]</t>
  </si>
  <si>
    <t>[19]</t>
  </si>
  <si>
    <t xml:space="preserve">  (21</t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</si>
  <si>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Kevät 2009</t>
    </r>
  </si>
  <si>
    <r>
      <t xml:space="preserve">PUUTEKNIIKAN LUKUJÄRJESTYS </t>
    </r>
    <r>
      <rPr>
        <sz val="12"/>
        <rFont val="Arial"/>
        <family val="2"/>
      </rPr>
      <t>/</t>
    </r>
    <r>
      <rPr>
        <b/>
        <sz val="12"/>
        <rFont val="Arial"/>
        <family val="2"/>
      </rPr>
      <t xml:space="preserve"> Syksy 2008</t>
    </r>
  </si>
  <si>
    <t>ERCR120</t>
  </si>
  <si>
    <t>Svenska för ingenjörer</t>
  </si>
  <si>
    <t>ERCE130</t>
  </si>
  <si>
    <t>Orientation to Engineer’s Working English</t>
  </si>
  <si>
    <t>ERV0023</t>
  </si>
  <si>
    <t>Lujuusoppi 1</t>
  </si>
  <si>
    <t>29.8.</t>
  </si>
  <si>
    <t>5.9.</t>
  </si>
  <si>
    <t>12.9.</t>
  </si>
  <si>
    <t>19.9.</t>
  </si>
  <si>
    <t>26.9.</t>
  </si>
  <si>
    <t>3.10.</t>
  </si>
  <si>
    <t>10.10.</t>
  </si>
  <si>
    <t>24.10.</t>
  </si>
  <si>
    <t>7.11.</t>
  </si>
  <si>
    <t>14.11.</t>
  </si>
  <si>
    <t>21.11.</t>
  </si>
  <si>
    <t>28.11.</t>
  </si>
  <si>
    <t>5.12.</t>
  </si>
  <si>
    <t>12.12.</t>
  </si>
  <si>
    <t>19.12.</t>
  </si>
  <si>
    <t>30.8.</t>
  </si>
  <si>
    <t>6.9.</t>
  </si>
  <si>
    <t>13.9.</t>
  </si>
  <si>
    <t>20.9.</t>
  </si>
  <si>
    <t>27.9.</t>
  </si>
  <si>
    <t>4.10.</t>
  </si>
  <si>
    <t>11.10.</t>
  </si>
  <si>
    <t>25.10.</t>
  </si>
  <si>
    <t>8.11.</t>
  </si>
  <si>
    <t>15.11.</t>
  </si>
  <si>
    <t>22.11.</t>
  </si>
  <si>
    <t>29.11.</t>
  </si>
  <si>
    <t>6.12.</t>
  </si>
  <si>
    <t>20.12.</t>
  </si>
  <si>
    <t>Syksyn 2008 tunnit yhteensä:</t>
  </si>
  <si>
    <t>LUJ</t>
  </si>
  <si>
    <t>EPW0210</t>
  </si>
  <si>
    <t>Teollinen puurakentaminen</t>
  </si>
  <si>
    <t>EPW0152</t>
  </si>
  <si>
    <t>Tuotekehitys</t>
  </si>
  <si>
    <t>EPW0290</t>
  </si>
  <si>
    <t>Projekti: tuotekehitys</t>
  </si>
  <si>
    <t>ERZ0021</t>
  </si>
  <si>
    <t>Työlait ja johtaminen</t>
  </si>
  <si>
    <t>EKG0050</t>
  </si>
  <si>
    <t>Laatutekniikka</t>
  </si>
  <si>
    <t>ERZ0110</t>
  </si>
  <si>
    <t>EPW0114</t>
  </si>
  <si>
    <t>Tehdassuunnittelu</t>
  </si>
  <si>
    <t>EPW0181</t>
  </si>
  <si>
    <t>CNC-tekniikka 1</t>
  </si>
  <si>
    <t>EPH0012</t>
  </si>
  <si>
    <t>Koneautomaatio</t>
  </si>
  <si>
    <t>EPW0240</t>
  </si>
  <si>
    <t>Puun pintakäsittely</t>
  </si>
  <si>
    <t>EPW0133</t>
  </si>
  <si>
    <t>Rakennuspuusepänteollisuus</t>
  </si>
  <si>
    <t>EPW0090</t>
  </si>
  <si>
    <t>Puulevytekniikka</t>
  </si>
  <si>
    <t>EPW0280</t>
  </si>
  <si>
    <t>EN3</t>
  </si>
  <si>
    <t>LEV</t>
  </si>
  <si>
    <t>TYÖ</t>
  </si>
  <si>
    <t>MAR</t>
  </si>
  <si>
    <t>CNC</t>
  </si>
  <si>
    <t>RAK</t>
  </si>
  <si>
    <t>PRO1</t>
  </si>
  <si>
    <t>Työelämän viestintä</t>
  </si>
  <si>
    <t>ERCS120</t>
  </si>
  <si>
    <t>13.12.</t>
  </si>
  <si>
    <t>Pertti Varis; VarPe</t>
  </si>
  <si>
    <t>Sami Pekonen</t>
  </si>
  <si>
    <t>Amiska</t>
  </si>
  <si>
    <t>Voitto Heikkinen; HeiVo</t>
  </si>
  <si>
    <t>RU2</t>
  </si>
  <si>
    <t>PIN</t>
  </si>
  <si>
    <t>PRO2</t>
  </si>
  <si>
    <t>LAA</t>
  </si>
  <si>
    <t>TEH</t>
  </si>
  <si>
    <t>KON</t>
  </si>
  <si>
    <t>Markkinointi (jatkuu keväällä)</t>
  </si>
  <si>
    <t>Projekti: tutkimus/tuotanto 1 (jatkuu keväällä)</t>
  </si>
  <si>
    <t>A209</t>
  </si>
  <si>
    <t>A305</t>
  </si>
  <si>
    <t>Risto Rönkä, RönRi</t>
  </si>
  <si>
    <t>Ulla Huttunen-Finta, HutUl</t>
  </si>
  <si>
    <t>ulla.huttunen-finta@savonia.fi</t>
  </si>
  <si>
    <t>risto.ronka@savonia.fi</t>
  </si>
  <si>
    <t>Pertti.Varis@savonia.fi</t>
  </si>
  <si>
    <t>Markku.Oikarinen@savonia.fi</t>
  </si>
  <si>
    <t>Juha.Lehtikanto@savonia.fi</t>
  </si>
  <si>
    <t>Risto.pitkanen@savonia.fi</t>
  </si>
  <si>
    <t>Jarna.aromaa-laamanen@savonia.fi</t>
  </si>
  <si>
    <t>voitto.heikkinen@savonia.fi</t>
  </si>
  <si>
    <t>sami.pekonen@sakky.fi</t>
  </si>
  <si>
    <t>Markkinointi (alkoi syksyllä)</t>
  </si>
  <si>
    <t>Projekti: tutkimus/tuotanto 1 (alkoi syksyllä)</t>
  </si>
  <si>
    <t>Kevään 2009 tunnit yhteensä:</t>
  </si>
  <si>
    <t>Huom</t>
  </si>
  <si>
    <t>yhd. ETM6KT</t>
  </si>
  <si>
    <t>yhd. Rkm</t>
  </si>
  <si>
    <t>yhd. ERM5ST</t>
  </si>
  <si>
    <t>yhd. EKM6SK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</si>
</sst>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Kyllä&quot;;&quot;Kyllä&quot;;&quot;Ei&quot;"/>
    <numFmt numFmtId="181" formatCode="&quot;Tosi&quot;;&quot;Tosi&quot;;&quot;Epätosi&quot;"/>
    <numFmt numFmtId="182" formatCode="&quot;Käytössä&quot;;&quot;Käytössä&quot;;&quot;Ei käytössä&quot;"/>
    <numFmt numFmtId="183" formatCode="[$-F400]h:mm:ss\ AM/PM"/>
    <numFmt numFmtId="184" formatCode="hh/mm"/>
    <numFmt numFmtId="185" formatCode="[$-40B]d\.\ mmmm&quot;ta &quot;yyyy"/>
    <numFmt numFmtId="186" formatCode="#,##0.00\ &quot;€&quot;"/>
    <numFmt numFmtId="187" formatCode="0.00000"/>
    <numFmt numFmtId="188" formatCode="0.0000"/>
    <numFmt numFmtId="189" formatCode="0.000"/>
    <numFmt numFmtId="190" formatCode="0.0"/>
    <numFmt numFmtId="191" formatCode="d\.m\.;@"/>
    <numFmt numFmtId="192" formatCode="[$€-2]\ #\ ##,000_);[Red]\([$€-2]\ #\ ##,000\)"/>
  </numFmts>
  <fonts count="47">
    <font>
      <sz val="8"/>
      <name val="Arial"/>
      <family val="2"/>
    </font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Arial Narrow"/>
      <family val="2"/>
    </font>
    <font>
      <i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E2102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0" fillId="26" borderId="1" applyNumberFormat="0" applyFont="0" applyAlignment="0" applyProtection="0"/>
    <xf numFmtId="0" fontId="32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0" fontId="35" fillId="0" borderId="3" applyNumberFormat="0" applyFill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31" borderId="2" applyNumberFormat="0" applyAlignment="0" applyProtection="0"/>
    <xf numFmtId="0" fontId="44" fillId="32" borderId="8" applyNumberFormat="0" applyAlignment="0" applyProtection="0"/>
    <xf numFmtId="0" fontId="45" fillId="29" borderId="9" applyNumberFormat="0" applyAlignment="0" applyProtection="0"/>
    <xf numFmtId="170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07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5" xfId="0" applyFill="1" applyBorder="1" applyAlignment="1">
      <alignment/>
    </xf>
    <xf numFmtId="0" fontId="0" fillId="37" borderId="12" xfId="0" applyFont="1" applyFill="1" applyBorder="1" applyAlignment="1">
      <alignment horizontal="center"/>
    </xf>
    <xf numFmtId="0" fontId="0" fillId="37" borderId="12" xfId="0" applyFont="1" applyFill="1" applyBorder="1" applyAlignment="1">
      <alignment/>
    </xf>
    <xf numFmtId="0" fontId="7" fillId="37" borderId="13" xfId="0" applyFon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2" xfId="0" applyFont="1" applyFill="1" applyBorder="1" applyAlignment="1">
      <alignment horizontal="center"/>
    </xf>
    <xf numFmtId="0" fontId="0" fillId="38" borderId="12" xfId="0" applyFont="1" applyFill="1" applyBorder="1" applyAlignment="1">
      <alignment/>
    </xf>
    <xf numFmtId="0" fontId="7" fillId="38" borderId="13" xfId="0" applyFont="1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9" borderId="12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7" fillId="39" borderId="13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5" xfId="0" applyFill="1" applyBorder="1" applyAlignment="1">
      <alignment/>
    </xf>
    <xf numFmtId="0" fontId="0" fillId="40" borderId="12" xfId="0" applyFont="1" applyFill="1" applyBorder="1" applyAlignment="1">
      <alignment horizontal="center"/>
    </xf>
    <xf numFmtId="0" fontId="0" fillId="40" borderId="12" xfId="0" applyFont="1" applyFill="1" applyBorder="1" applyAlignment="1">
      <alignment/>
    </xf>
    <xf numFmtId="0" fontId="7" fillId="40" borderId="13" xfId="0" applyFont="1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5" xfId="0" applyFill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6" fillId="41" borderId="10" xfId="0" applyFont="1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20" fontId="0" fillId="0" borderId="10" xfId="0" applyNumberFormat="1" applyFill="1" applyBorder="1" applyAlignment="1">
      <alignment horizontal="left"/>
    </xf>
    <xf numFmtId="0" fontId="0" fillId="41" borderId="11" xfId="0" applyFill="1" applyBorder="1" applyAlignment="1">
      <alignment/>
    </xf>
    <xf numFmtId="183" fontId="0" fillId="0" borderId="10" xfId="0" applyNumberFormat="1" applyFill="1" applyBorder="1" applyAlignment="1">
      <alignment/>
    </xf>
    <xf numFmtId="184" fontId="0" fillId="0" borderId="10" xfId="0" applyNumberFormat="1" applyFill="1" applyBorder="1" applyAlignment="1">
      <alignment/>
    </xf>
    <xf numFmtId="183" fontId="0" fillId="0" borderId="10" xfId="0" applyNumberFormat="1" applyFill="1" applyBorder="1" applyAlignment="1">
      <alignment horizontal="left"/>
    </xf>
    <xf numFmtId="183" fontId="8" fillId="41" borderId="10" xfId="0" applyNumberFormat="1" applyFont="1" applyFill="1" applyBorder="1" applyAlignment="1">
      <alignment/>
    </xf>
    <xf numFmtId="0" fontId="8" fillId="41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39" borderId="13" xfId="0" applyFill="1" applyBorder="1" applyAlignment="1">
      <alignment/>
    </xf>
    <xf numFmtId="0" fontId="0" fillId="39" borderId="12" xfId="0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 horizontal="center"/>
    </xf>
    <xf numFmtId="0" fontId="6" fillId="0" borderId="15" xfId="0" applyFont="1" applyBorder="1" applyAlignment="1">
      <alignment/>
    </xf>
    <xf numFmtId="0" fontId="0" fillId="34" borderId="10" xfId="0" applyFill="1" applyBorder="1" applyAlignment="1">
      <alignment/>
    </xf>
    <xf numFmtId="0" fontId="0" fillId="38" borderId="12" xfId="0" applyFill="1" applyBorder="1" applyAlignment="1">
      <alignment/>
    </xf>
    <xf numFmtId="0" fontId="0" fillId="37" borderId="12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6" xfId="0" applyBorder="1" applyAlignment="1">
      <alignment/>
    </xf>
    <xf numFmtId="0" fontId="0" fillId="33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0" fontId="0" fillId="38" borderId="16" xfId="0" applyFont="1" applyFill="1" applyBorder="1" applyAlignment="1">
      <alignment/>
    </xf>
    <xf numFmtId="0" fontId="0" fillId="39" borderId="16" xfId="0" applyFont="1" applyFill="1" applyBorder="1" applyAlignment="1">
      <alignment/>
    </xf>
    <xf numFmtId="0" fontId="0" fillId="40" borderId="16" xfId="0" applyFont="1" applyFill="1" applyBorder="1" applyAlignment="1">
      <alignment/>
    </xf>
    <xf numFmtId="0" fontId="6" fillId="0" borderId="15" xfId="0" applyFont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7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6" fillId="41" borderId="10" xfId="0" applyFont="1" applyFill="1" applyBorder="1" applyAlignment="1">
      <alignment horizontal="center"/>
    </xf>
    <xf numFmtId="16" fontId="6" fillId="41" borderId="10" xfId="0" applyNumberFormat="1" applyFont="1" applyFill="1" applyBorder="1" applyAlignment="1" quotePrefix="1">
      <alignment/>
    </xf>
    <xf numFmtId="191" fontId="6" fillId="41" borderId="10" xfId="0" applyNumberFormat="1" applyFont="1" applyFill="1" applyBorder="1" applyAlignment="1" quotePrefix="1">
      <alignment horizontal="center"/>
    </xf>
    <xf numFmtId="191" fontId="6" fillId="41" borderId="10" xfId="0" applyNumberFormat="1" applyFont="1" applyFill="1" applyBorder="1" applyAlignment="1">
      <alignment horizontal="center"/>
    </xf>
    <xf numFmtId="16" fontId="0" fillId="0" borderId="0" xfId="0" applyNumberFormat="1" applyFill="1" applyAlignment="1">
      <alignment/>
    </xf>
    <xf numFmtId="16" fontId="0" fillId="0" borderId="0" xfId="0" applyNumberFormat="1" applyAlignment="1">
      <alignment/>
    </xf>
    <xf numFmtId="49" fontId="0" fillId="38" borderId="12" xfId="0" applyNumberFormat="1" applyFill="1" applyBorder="1" applyAlignment="1">
      <alignment horizontal="center"/>
    </xf>
    <xf numFmtId="49" fontId="0" fillId="42" borderId="10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 horizontal="center"/>
    </xf>
    <xf numFmtId="49" fontId="0" fillId="39" borderId="12" xfId="0" applyNumberFormat="1" applyFill="1" applyBorder="1" applyAlignment="1">
      <alignment horizontal="center"/>
    </xf>
    <xf numFmtId="49" fontId="0" fillId="41" borderId="10" xfId="0" applyNumberFormat="1" applyFont="1" applyFill="1" applyBorder="1" applyAlignment="1">
      <alignment/>
    </xf>
    <xf numFmtId="49" fontId="0" fillId="33" borderId="10" xfId="0" applyNumberFormat="1" applyFill="1" applyBorder="1" applyAlignment="1">
      <alignment horizontal="center"/>
    </xf>
    <xf numFmtId="49" fontId="0" fillId="41" borderId="11" xfId="0" applyNumberFormat="1" applyFont="1" applyFill="1" applyBorder="1" applyAlignment="1">
      <alignment/>
    </xf>
    <xf numFmtId="49" fontId="0" fillId="41" borderId="10" xfId="0" applyNumberForma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37" borderId="12" xfId="0" applyNumberFormat="1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49" fontId="0" fillId="41" borderId="11" xfId="0" applyNumberFormat="1" applyFill="1" applyBorder="1" applyAlignment="1">
      <alignment/>
    </xf>
    <xf numFmtId="49" fontId="0" fillId="41" borderId="10" xfId="0" applyNumberFormat="1" applyFill="1" applyBorder="1" applyAlignment="1">
      <alignment/>
    </xf>
    <xf numFmtId="49" fontId="6" fillId="41" borderId="10" xfId="0" applyNumberFormat="1" applyFont="1" applyFill="1" applyBorder="1" applyAlignment="1">
      <alignment horizontal="center"/>
    </xf>
    <xf numFmtId="49" fontId="6" fillId="41" borderId="11" xfId="0" applyNumberFormat="1" applyFont="1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49" fontId="0" fillId="36" borderId="12" xfId="0" applyNumberFormat="1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40" borderId="11" xfId="0" applyFill="1" applyBorder="1" applyAlignment="1">
      <alignment horizontal="center"/>
    </xf>
    <xf numFmtId="0" fontId="0" fillId="40" borderId="13" xfId="0" applyFill="1" applyBorder="1" applyAlignment="1">
      <alignment/>
    </xf>
    <xf numFmtId="0" fontId="0" fillId="40" borderId="10" xfId="0" applyFill="1" applyBorder="1" applyAlignment="1">
      <alignment horizontal="center"/>
    </xf>
    <xf numFmtId="49" fontId="8" fillId="41" borderId="10" xfId="0" applyNumberFormat="1" applyFont="1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5" borderId="11" xfId="0" applyFill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34" borderId="11" xfId="0" applyFont="1" applyFill="1" applyBorder="1" applyAlignment="1">
      <alignment/>
    </xf>
    <xf numFmtId="0" fontId="0" fillId="34" borderId="15" xfId="0" applyFill="1" applyBorder="1" applyAlignment="1">
      <alignment/>
    </xf>
    <xf numFmtId="0" fontId="7" fillId="35" borderId="11" xfId="0" applyFont="1" applyFill="1" applyBorder="1" applyAlignment="1">
      <alignment/>
    </xf>
    <xf numFmtId="0" fontId="0" fillId="35" borderId="15" xfId="0" applyFill="1" applyBorder="1" applyAlignment="1">
      <alignment/>
    </xf>
    <xf numFmtId="0" fontId="6" fillId="0" borderId="11" xfId="0" applyFont="1" applyBorder="1" applyAlignment="1">
      <alignment/>
    </xf>
    <xf numFmtId="0" fontId="0" fillId="0" borderId="15" xfId="0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0" fillId="40" borderId="11" xfId="0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33" borderId="11" xfId="0" applyFill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38" borderId="17" xfId="0" applyFill="1" applyBorder="1" applyAlignment="1">
      <alignment/>
    </xf>
    <xf numFmtId="0" fontId="0" fillId="39" borderId="17" xfId="0" applyFill="1" applyBorder="1" applyAlignment="1">
      <alignment/>
    </xf>
    <xf numFmtId="0" fontId="0" fillId="40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3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3" xfId="0" applyFill="1" applyBorder="1" applyAlignment="1">
      <alignment/>
    </xf>
    <xf numFmtId="0" fontId="0" fillId="39" borderId="13" xfId="0" applyFill="1" applyBorder="1" applyAlignment="1">
      <alignment/>
    </xf>
    <xf numFmtId="0" fontId="0" fillId="40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0" fillId="35" borderId="15" xfId="0" applyFill="1" applyBorder="1" applyAlignment="1">
      <alignment/>
    </xf>
    <xf numFmtId="0" fontId="0" fillId="36" borderId="14" xfId="0" applyFill="1" applyBorder="1" applyAlignment="1">
      <alignment/>
    </xf>
    <xf numFmtId="0" fontId="0" fillId="37" borderId="14" xfId="0" applyFill="1" applyBorder="1" applyAlignment="1">
      <alignment/>
    </xf>
    <xf numFmtId="0" fontId="0" fillId="38" borderId="14" xfId="0" applyFill="1" applyBorder="1" applyAlignment="1">
      <alignment/>
    </xf>
    <xf numFmtId="0" fontId="0" fillId="39" borderId="14" xfId="0" applyFill="1" applyBorder="1" applyAlignment="1">
      <alignment/>
    </xf>
    <xf numFmtId="0" fontId="0" fillId="40" borderId="14" xfId="0" applyFill="1" applyBorder="1" applyAlignment="1">
      <alignment/>
    </xf>
    <xf numFmtId="0" fontId="0" fillId="43" borderId="12" xfId="0" applyFont="1" applyFill="1" applyBorder="1" applyAlignment="1">
      <alignment horizontal="center"/>
    </xf>
    <xf numFmtId="0" fontId="0" fillId="43" borderId="12" xfId="0" applyFont="1" applyFill="1" applyBorder="1" applyAlignment="1">
      <alignment/>
    </xf>
    <xf numFmtId="0" fontId="7" fillId="43" borderId="13" xfId="0" applyFont="1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1" xfId="0" applyFill="1" applyBorder="1" applyAlignment="1">
      <alignment horizontal="center"/>
    </xf>
    <xf numFmtId="0" fontId="0" fillId="43" borderId="15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43" borderId="10" xfId="0" applyFont="1" applyFill="1" applyBorder="1" applyAlignment="1">
      <alignment horizontal="center"/>
    </xf>
    <xf numFmtId="0" fontId="0" fillId="40" borderId="16" xfId="0" applyFill="1" applyBorder="1" applyAlignment="1">
      <alignment/>
    </xf>
    <xf numFmtId="0" fontId="0" fillId="0" borderId="16" xfId="0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0" fillId="43" borderId="15" xfId="0" applyFill="1" applyBorder="1" applyAlignment="1">
      <alignment horizontal="center"/>
    </xf>
    <xf numFmtId="0" fontId="0" fillId="43" borderId="10" xfId="0" applyFill="1" applyBorder="1" applyAlignment="1">
      <alignment horizontal="center"/>
    </xf>
    <xf numFmtId="0" fontId="0" fillId="43" borderId="16" xfId="0" applyFill="1" applyBorder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7" borderId="16" xfId="0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191" fontId="6" fillId="41" borderId="11" xfId="0" applyNumberFormat="1" applyFont="1" applyFill="1" applyBorder="1" applyAlignment="1">
      <alignment horizontal="center"/>
    </xf>
    <xf numFmtId="49" fontId="8" fillId="41" borderId="11" xfId="0" applyNumberFormat="1" applyFont="1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20" fontId="0" fillId="0" borderId="11" xfId="0" applyNumberFormat="1" applyFill="1" applyBorder="1" applyAlignment="1">
      <alignment horizontal="left"/>
    </xf>
    <xf numFmtId="183" fontId="0" fillId="0" borderId="12" xfId="0" applyNumberFormat="1" applyFill="1" applyBorder="1" applyAlignment="1">
      <alignment/>
    </xf>
    <xf numFmtId="184" fontId="0" fillId="0" borderId="12" xfId="0" applyNumberFormat="1" applyFill="1" applyBorder="1" applyAlignment="1">
      <alignment/>
    </xf>
    <xf numFmtId="183" fontId="0" fillId="0" borderId="12" xfId="0" applyNumberFormat="1" applyFill="1" applyBorder="1" applyAlignment="1">
      <alignment horizontal="left"/>
    </xf>
    <xf numFmtId="49" fontId="0" fillId="0" borderId="16" xfId="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1" fontId="6" fillId="0" borderId="0" xfId="0" applyNumberFormat="1" applyFont="1" applyAlignment="1">
      <alignment/>
    </xf>
    <xf numFmtId="0" fontId="0" fillId="44" borderId="11" xfId="0" applyFill="1" applyBorder="1" applyAlignment="1">
      <alignment horizontal="center"/>
    </xf>
    <xf numFmtId="49" fontId="0" fillId="44" borderId="10" xfId="0" applyNumberFormat="1" applyFont="1" applyFill="1" applyBorder="1" applyAlignment="1">
      <alignment/>
    </xf>
    <xf numFmtId="0" fontId="0" fillId="44" borderId="10" xfId="0" applyFont="1" applyFill="1" applyBorder="1" applyAlignment="1">
      <alignment/>
    </xf>
    <xf numFmtId="49" fontId="0" fillId="44" borderId="10" xfId="0" applyNumberFormat="1" applyFill="1" applyBorder="1" applyAlignment="1">
      <alignment horizontal="center"/>
    </xf>
    <xf numFmtId="0" fontId="0" fillId="44" borderId="10" xfId="0" applyFill="1" applyBorder="1" applyAlignment="1">
      <alignment horizontal="center"/>
    </xf>
    <xf numFmtId="49" fontId="0" fillId="44" borderId="11" xfId="0" applyNumberFormat="1" applyFont="1" applyFill="1" applyBorder="1" applyAlignment="1">
      <alignment/>
    </xf>
    <xf numFmtId="49" fontId="0" fillId="44" borderId="12" xfId="0" applyNumberFormat="1" applyFill="1" applyBorder="1" applyAlignment="1">
      <alignment horizontal="center"/>
    </xf>
    <xf numFmtId="0" fontId="0" fillId="15" borderId="12" xfId="0" applyFont="1" applyFill="1" applyBorder="1" applyAlignment="1">
      <alignment horizontal="center"/>
    </xf>
    <xf numFmtId="0" fontId="0" fillId="15" borderId="12" xfId="0" applyFont="1" applyFill="1" applyBorder="1" applyAlignment="1">
      <alignment/>
    </xf>
    <xf numFmtId="0" fontId="7" fillId="15" borderId="13" xfId="0" applyFont="1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5" xfId="0" applyFill="1" applyBorder="1" applyAlignment="1">
      <alignment/>
    </xf>
    <xf numFmtId="0" fontId="0" fillId="15" borderId="15" xfId="0" applyFont="1" applyFill="1" applyBorder="1" applyAlignment="1">
      <alignment/>
    </xf>
    <xf numFmtId="0" fontId="0" fillId="15" borderId="16" xfId="0" applyFont="1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7" xfId="0" applyFill="1" applyBorder="1" applyAlignment="1">
      <alignment/>
    </xf>
    <xf numFmtId="0" fontId="0" fillId="15" borderId="14" xfId="0" applyFill="1" applyBorder="1" applyAlignment="1">
      <alignment/>
    </xf>
    <xf numFmtId="0" fontId="0" fillId="15" borderId="17" xfId="0" applyFill="1" applyBorder="1" applyAlignment="1">
      <alignment/>
    </xf>
    <xf numFmtId="49" fontId="0" fillId="44" borderId="16" xfId="0" applyNumberFormat="1" applyFont="1" applyFill="1" applyBorder="1" applyAlignment="1">
      <alignment/>
    </xf>
    <xf numFmtId="0" fontId="0" fillId="44" borderId="0" xfId="0" applyFill="1" applyAlignment="1">
      <alignment/>
    </xf>
    <xf numFmtId="0" fontId="0" fillId="15" borderId="11" xfId="0" applyFill="1" applyBorder="1" applyAlignment="1">
      <alignment horizontal="center"/>
    </xf>
    <xf numFmtId="0" fontId="0" fillId="38" borderId="12" xfId="0" applyFill="1" applyBorder="1" applyAlignment="1">
      <alignment horizontal="center" vertical="center"/>
    </xf>
    <xf numFmtId="49" fontId="0" fillId="44" borderId="10" xfId="0" applyNumberFormat="1" applyFill="1" applyBorder="1" applyAlignment="1">
      <alignment vertical="top"/>
    </xf>
    <xf numFmtId="0" fontId="0" fillId="38" borderId="12" xfId="0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0" fillId="15" borderId="16" xfId="0" applyFill="1" applyBorder="1" applyAlignment="1">
      <alignment/>
    </xf>
    <xf numFmtId="0" fontId="0" fillId="6" borderId="12" xfId="0" applyFont="1" applyFill="1" applyBorder="1" applyAlignment="1">
      <alignment horizontal="center"/>
    </xf>
    <xf numFmtId="0" fontId="0" fillId="6" borderId="12" xfId="0" applyFont="1" applyFill="1" applyBorder="1" applyAlignment="1">
      <alignment/>
    </xf>
    <xf numFmtId="0" fontId="7" fillId="6" borderId="13" xfId="0" applyFont="1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5" xfId="0" applyFill="1" applyBorder="1" applyAlignment="1">
      <alignment/>
    </xf>
    <xf numFmtId="0" fontId="0" fillId="6" borderId="11" xfId="0" applyFill="1" applyBorder="1" applyAlignment="1">
      <alignment horizontal="center"/>
    </xf>
    <xf numFmtId="0" fontId="0" fillId="6" borderId="16" xfId="0" applyFont="1" applyFill="1" applyBorder="1" applyAlignment="1">
      <alignment/>
    </xf>
    <xf numFmtId="0" fontId="0" fillId="6" borderId="11" xfId="0" applyFont="1" applyFill="1" applyBorder="1" applyAlignment="1">
      <alignment/>
    </xf>
    <xf numFmtId="0" fontId="0" fillId="6" borderId="16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2" xfId="0" applyFill="1" applyBorder="1" applyAlignment="1">
      <alignment/>
    </xf>
    <xf numFmtId="0" fontId="0" fillId="6" borderId="14" xfId="0" applyFill="1" applyBorder="1" applyAlignment="1">
      <alignment/>
    </xf>
    <xf numFmtId="0" fontId="0" fillId="6" borderId="17" xfId="0" applyFill="1" applyBorder="1" applyAlignment="1">
      <alignment/>
    </xf>
    <xf numFmtId="0" fontId="0" fillId="45" borderId="10" xfId="0" applyFont="1" applyFill="1" applyBorder="1" applyAlignment="1">
      <alignment horizontal="center"/>
    </xf>
    <xf numFmtId="0" fontId="0" fillId="45" borderId="10" xfId="0" applyFont="1" applyFill="1" applyBorder="1" applyAlignment="1">
      <alignment/>
    </xf>
    <xf numFmtId="0" fontId="0" fillId="45" borderId="11" xfId="0" applyFill="1" applyBorder="1" applyAlignment="1">
      <alignment/>
    </xf>
    <xf numFmtId="0" fontId="0" fillId="45" borderId="15" xfId="0" applyFont="1" applyFill="1" applyBorder="1" applyAlignment="1">
      <alignment/>
    </xf>
    <xf numFmtId="0" fontId="0" fillId="45" borderId="11" xfId="0" applyFill="1" applyBorder="1" applyAlignment="1">
      <alignment horizontal="center"/>
    </xf>
    <xf numFmtId="0" fontId="0" fillId="45" borderId="16" xfId="0" applyFont="1" applyFill="1" applyBorder="1" applyAlignment="1">
      <alignment/>
    </xf>
    <xf numFmtId="0" fontId="0" fillId="45" borderId="11" xfId="0" applyFont="1" applyFill="1" applyBorder="1" applyAlignment="1">
      <alignment/>
    </xf>
    <xf numFmtId="0" fontId="0" fillId="45" borderId="16" xfId="0" applyFill="1" applyBorder="1" applyAlignment="1">
      <alignment/>
    </xf>
    <xf numFmtId="0" fontId="0" fillId="45" borderId="10" xfId="0" applyFill="1" applyBorder="1" applyAlignment="1">
      <alignment/>
    </xf>
    <xf numFmtId="0" fontId="0" fillId="45" borderId="15" xfId="0" applyFill="1" applyBorder="1" applyAlignment="1">
      <alignment/>
    </xf>
    <xf numFmtId="0" fontId="0" fillId="45" borderId="16" xfId="0" applyFill="1" applyBorder="1" applyAlignment="1">
      <alignment/>
    </xf>
    <xf numFmtId="0" fontId="0" fillId="15" borderId="10" xfId="0" applyFill="1" applyBorder="1" applyAlignment="1">
      <alignment/>
    </xf>
    <xf numFmtId="0" fontId="0" fillId="0" borderId="19" xfId="0" applyBorder="1" applyAlignment="1">
      <alignment/>
    </xf>
    <xf numFmtId="0" fontId="0" fillId="15" borderId="10" xfId="0" applyFill="1" applyBorder="1" applyAlignment="1">
      <alignment horizontal="center"/>
    </xf>
    <xf numFmtId="0" fontId="0" fillId="45" borderId="10" xfId="0" applyFill="1" applyBorder="1" applyAlignment="1">
      <alignment horizontal="center"/>
    </xf>
    <xf numFmtId="0" fontId="0" fillId="0" borderId="20" xfId="0" applyBorder="1" applyAlignment="1">
      <alignment/>
    </xf>
    <xf numFmtId="0" fontId="0" fillId="44" borderId="19" xfId="0" applyFill="1" applyBorder="1" applyAlignment="1">
      <alignment/>
    </xf>
    <xf numFmtId="0" fontId="3" fillId="33" borderId="15" xfId="43" applyFill="1" applyBorder="1" applyAlignment="1" applyProtection="1">
      <alignment/>
      <protection/>
    </xf>
    <xf numFmtId="0" fontId="3" fillId="43" borderId="13" xfId="43" applyFill="1" applyBorder="1" applyAlignment="1" applyProtection="1">
      <alignment/>
      <protection/>
    </xf>
    <xf numFmtId="0" fontId="3" fillId="39" borderId="14" xfId="43" applyFill="1" applyBorder="1" applyAlignment="1" applyProtection="1">
      <alignment/>
      <protection/>
    </xf>
    <xf numFmtId="0" fontId="3" fillId="36" borderId="14" xfId="43" applyFill="1" applyBorder="1" applyAlignment="1" applyProtection="1">
      <alignment/>
      <protection/>
    </xf>
    <xf numFmtId="0" fontId="3" fillId="37" borderId="13" xfId="43" applyFill="1" applyBorder="1" applyAlignment="1" applyProtection="1">
      <alignment/>
      <protection/>
    </xf>
    <xf numFmtId="0" fontId="3" fillId="38" borderId="14" xfId="43" applyFill="1" applyBorder="1" applyAlignment="1" applyProtection="1">
      <alignment/>
      <protection/>
    </xf>
    <xf numFmtId="0" fontId="3" fillId="39" borderId="13" xfId="43" applyFill="1" applyBorder="1" applyAlignment="1" applyProtection="1">
      <alignment/>
      <protection/>
    </xf>
    <xf numFmtId="0" fontId="3" fillId="40" borderId="13" xfId="43" applyFill="1" applyBorder="1" applyAlignment="1" applyProtection="1">
      <alignment/>
      <protection/>
    </xf>
    <xf numFmtId="0" fontId="3" fillId="15" borderId="13" xfId="43" applyFill="1" applyBorder="1" applyAlignment="1" applyProtection="1">
      <alignment/>
      <protection/>
    </xf>
    <xf numFmtId="0" fontId="3" fillId="45" borderId="15" xfId="43" applyFill="1" applyBorder="1" applyAlignment="1" applyProtection="1">
      <alignment/>
      <protection/>
    </xf>
    <xf numFmtId="0" fontId="3" fillId="34" borderId="11" xfId="43" applyFill="1" applyBorder="1" applyAlignment="1" applyProtection="1">
      <alignment/>
      <protection/>
    </xf>
    <xf numFmtId="0" fontId="3" fillId="36" borderId="13" xfId="43" applyFill="1" applyBorder="1" applyAlignment="1" applyProtection="1">
      <alignment/>
      <protection/>
    </xf>
    <xf numFmtId="0" fontId="3" fillId="6" borderId="13" xfId="43" applyFill="1" applyBorder="1" applyAlignment="1" applyProtection="1">
      <alignment/>
      <protection/>
    </xf>
    <xf numFmtId="0" fontId="12" fillId="38" borderId="12" xfId="0" applyFont="1" applyFill="1" applyBorder="1" applyAlignment="1">
      <alignment horizontal="center" vertical="center"/>
    </xf>
    <xf numFmtId="0" fontId="12" fillId="38" borderId="12" xfId="0" applyFont="1" applyFill="1" applyBorder="1" applyAlignment="1">
      <alignment horizontal="center"/>
    </xf>
    <xf numFmtId="0" fontId="0" fillId="15" borderId="11" xfId="0" applyFill="1" applyBorder="1" applyAlignment="1">
      <alignment horizontal="left" vertical="top"/>
    </xf>
    <xf numFmtId="0" fontId="0" fillId="45" borderId="11" xfId="0" applyFill="1" applyBorder="1" applyAlignment="1">
      <alignment horizontal="left"/>
    </xf>
    <xf numFmtId="14" fontId="10" fillId="0" borderId="0" xfId="0" applyNumberFormat="1" applyFont="1" applyAlignment="1">
      <alignment horizontal="center"/>
    </xf>
    <xf numFmtId="0" fontId="0" fillId="43" borderId="11" xfId="0" applyFill="1" applyBorder="1" applyAlignment="1">
      <alignment horizontal="left"/>
    </xf>
    <xf numFmtId="0" fontId="0" fillId="43" borderId="16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4" borderId="11" xfId="0" applyFill="1" applyBorder="1" applyAlignment="1">
      <alignment horizontal="left"/>
    </xf>
    <xf numFmtId="0" fontId="0" fillId="34" borderId="16" xfId="0" applyFill="1" applyBorder="1" applyAlignment="1">
      <alignment horizontal="left"/>
    </xf>
    <xf numFmtId="0" fontId="0" fillId="35" borderId="11" xfId="0" applyFill="1" applyBorder="1" applyAlignment="1">
      <alignment horizontal="left"/>
    </xf>
    <xf numFmtId="0" fontId="0" fillId="35" borderId="16" xfId="0" applyFill="1" applyBorder="1" applyAlignment="1">
      <alignment horizontal="left"/>
    </xf>
    <xf numFmtId="0" fontId="0" fillId="37" borderId="11" xfId="0" applyFill="1" applyBorder="1" applyAlignment="1">
      <alignment horizontal="left"/>
    </xf>
    <xf numFmtId="0" fontId="0" fillId="37" borderId="16" xfId="0" applyFill="1" applyBorder="1" applyAlignment="1">
      <alignment horizontal="left"/>
    </xf>
    <xf numFmtId="0" fontId="0" fillId="38" borderId="11" xfId="0" applyFill="1" applyBorder="1" applyAlignment="1">
      <alignment horizontal="left"/>
    </xf>
    <xf numFmtId="0" fontId="0" fillId="38" borderId="16" xfId="0" applyFill="1" applyBorder="1" applyAlignment="1">
      <alignment horizontal="left"/>
    </xf>
    <xf numFmtId="0" fontId="0" fillId="39" borderId="11" xfId="0" applyFill="1" applyBorder="1" applyAlignment="1">
      <alignment horizontal="left"/>
    </xf>
    <xf numFmtId="0" fontId="0" fillId="39" borderId="16" xfId="0" applyFill="1" applyBorder="1" applyAlignment="1">
      <alignment horizontal="left"/>
    </xf>
    <xf numFmtId="0" fontId="0" fillId="40" borderId="11" xfId="0" applyFill="1" applyBorder="1" applyAlignment="1">
      <alignment horizontal="left"/>
    </xf>
    <xf numFmtId="0" fontId="0" fillId="40" borderId="16" xfId="0" applyFill="1" applyBorder="1" applyAlignment="1">
      <alignment horizontal="left"/>
    </xf>
    <xf numFmtId="0" fontId="6" fillId="44" borderId="10" xfId="0" applyFont="1" applyFill="1" applyBorder="1" applyAlignment="1">
      <alignment horizontal="center"/>
    </xf>
    <xf numFmtId="0" fontId="0" fillId="44" borderId="10" xfId="0" applyFill="1" applyBorder="1" applyAlignment="1">
      <alignment/>
    </xf>
    <xf numFmtId="191" fontId="6" fillId="44" borderId="10" xfId="0" applyNumberFormat="1" applyFont="1" applyFill="1" applyBorder="1" applyAlignment="1">
      <alignment horizontal="center"/>
    </xf>
    <xf numFmtId="49" fontId="8" fillId="44" borderId="10" xfId="0" applyNumberFormat="1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isto.pitkanen@savonia-amk.fi" TargetMode="External" /><Relationship Id="rId2" Type="http://schemas.openxmlformats.org/officeDocument/2006/relationships/hyperlink" Target="mailto:Markku.Oikarinen@savonia-amk.fi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arkku.Oikarinen@savonia-amk.fi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lla.huttunen-finta@savonia.fi" TargetMode="External" /><Relationship Id="rId2" Type="http://schemas.openxmlformats.org/officeDocument/2006/relationships/hyperlink" Target="mailto:Jarna.aromaa-laamanen@savonia.fi" TargetMode="External" /><Relationship Id="rId3" Type="http://schemas.openxmlformats.org/officeDocument/2006/relationships/hyperlink" Target="mailto:Risto.pitkanen@savonia.fi" TargetMode="External" /><Relationship Id="rId4" Type="http://schemas.openxmlformats.org/officeDocument/2006/relationships/hyperlink" Target="mailto:voitto.heikkinen@savonia.fi" TargetMode="External" /><Relationship Id="rId5" Type="http://schemas.openxmlformats.org/officeDocument/2006/relationships/hyperlink" Target="mailto:Risto.pitkanen@savonia.fi" TargetMode="External" /><Relationship Id="rId6" Type="http://schemas.openxmlformats.org/officeDocument/2006/relationships/hyperlink" Target="mailto:Pertti.Varis@savonia.fi" TargetMode="External" /><Relationship Id="rId7" Type="http://schemas.openxmlformats.org/officeDocument/2006/relationships/hyperlink" Target="mailto:Pertti.Varis@savonia.fi" TargetMode="External" /><Relationship Id="rId8" Type="http://schemas.openxmlformats.org/officeDocument/2006/relationships/hyperlink" Target="mailto:sami.pekonen@sakky.fi" TargetMode="External" /><Relationship Id="rId9" Type="http://schemas.openxmlformats.org/officeDocument/2006/relationships/hyperlink" Target="mailto:Markku.Oikarinen@savonia.fi" TargetMode="External" /><Relationship Id="rId10" Type="http://schemas.openxmlformats.org/officeDocument/2006/relationships/hyperlink" Target="mailto:Markku.Oikarinen@savonia.fi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risto.ronka@savonia.fi" TargetMode="External" /><Relationship Id="rId2" Type="http://schemas.openxmlformats.org/officeDocument/2006/relationships/hyperlink" Target="mailto:Pertti.Varis@savonia.fi" TargetMode="External" /><Relationship Id="rId3" Type="http://schemas.openxmlformats.org/officeDocument/2006/relationships/hyperlink" Target="mailto:Markku.Oikarinen@savonia.fi" TargetMode="External" /><Relationship Id="rId4" Type="http://schemas.openxmlformats.org/officeDocument/2006/relationships/hyperlink" Target="mailto:Juha.Lehtikanto@savonia.fi" TargetMode="External" /><Relationship Id="rId5" Type="http://schemas.openxmlformats.org/officeDocument/2006/relationships/hyperlink" Target="mailto:Risto.pitkanen@savonia.fi" TargetMode="External" /><Relationship Id="rId6" Type="http://schemas.openxmlformats.org/officeDocument/2006/relationships/hyperlink" Target="mailto:Pertti.Varis@savonia.fi" TargetMode="External" /><Relationship Id="rId7" Type="http://schemas.openxmlformats.org/officeDocument/2006/relationships/hyperlink" Target="mailto:Risto.pitkanen@savonia.fi" TargetMode="External" /><Relationship Id="rId8" Type="http://schemas.openxmlformats.org/officeDocument/2006/relationships/hyperlink" Target="mailto:Markku.Oikarinen@savonia.fi" TargetMode="External" /><Relationship Id="rId9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6"/>
  <sheetViews>
    <sheetView zoomScalePageLayoutView="0" workbookViewId="0" topLeftCell="A1">
      <selection activeCell="C5" sqref="C5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47</v>
      </c>
      <c r="B1" s="2"/>
      <c r="C1" s="2"/>
      <c r="D1" s="2"/>
      <c r="E1" s="2"/>
      <c r="F1" s="2"/>
      <c r="G1" s="2"/>
      <c r="H1" s="2"/>
      <c r="I1" s="286">
        <v>38945</v>
      </c>
      <c r="J1" s="28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5</v>
      </c>
      <c r="C5" s="122" t="s">
        <v>6</v>
      </c>
      <c r="D5" s="123"/>
      <c r="E5" s="123"/>
      <c r="F5" s="123"/>
      <c r="G5" s="123"/>
      <c r="H5" s="123"/>
      <c r="I5" s="86" t="s">
        <v>65</v>
      </c>
      <c r="J5" s="77"/>
      <c r="K5" s="122">
        <v>30</v>
      </c>
      <c r="L5" s="77"/>
      <c r="M5" s="141" t="s">
        <v>96</v>
      </c>
      <c r="N5" s="123"/>
      <c r="O5" s="123"/>
      <c r="P5" s="77"/>
      <c r="Q5" s="75" t="s">
        <v>63</v>
      </c>
      <c r="R5" s="150" t="s">
        <v>100</v>
      </c>
      <c r="S5" s="158"/>
      <c r="T5" s="158"/>
      <c r="U5" s="142"/>
      <c r="X5" s="4">
        <f aca="true" t="shared" si="0" ref="X5:X12">COUNTIF($C$19:$U$37,I5)</f>
        <v>30</v>
      </c>
      <c r="Y5" s="2">
        <f aca="true" t="shared" si="1" ref="Y5:Y12">X5-K5</f>
        <v>0</v>
      </c>
    </row>
    <row r="6" spans="1:25" s="2" customFormat="1" ht="11.25">
      <c r="A6" s="9">
        <v>3</v>
      </c>
      <c r="B6" s="10" t="s">
        <v>7</v>
      </c>
      <c r="C6" s="127" t="s">
        <v>8</v>
      </c>
      <c r="D6" s="128"/>
      <c r="E6" s="128"/>
      <c r="F6" s="128"/>
      <c r="G6" s="128"/>
      <c r="H6" s="128"/>
      <c r="I6" s="87" t="s">
        <v>66</v>
      </c>
      <c r="J6" s="78"/>
      <c r="K6" s="133">
        <v>30</v>
      </c>
      <c r="L6" s="78"/>
      <c r="M6" s="133" t="s">
        <v>9</v>
      </c>
      <c r="N6" s="128"/>
      <c r="O6" s="128"/>
      <c r="P6" s="78"/>
      <c r="Q6" s="71" t="s">
        <v>99</v>
      </c>
      <c r="R6" s="151" t="s">
        <v>104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3</v>
      </c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41</v>
      </c>
      <c r="L7" s="79"/>
      <c r="M7" s="124" t="s">
        <v>62</v>
      </c>
      <c r="N7" s="130"/>
      <c r="O7" s="130"/>
      <c r="P7" s="79"/>
      <c r="Q7" s="68" t="s">
        <v>58</v>
      </c>
      <c r="R7" s="152" t="s">
        <v>103</v>
      </c>
      <c r="S7" s="160"/>
      <c r="T7" s="160"/>
      <c r="U7" s="144"/>
      <c r="X7" s="4">
        <f t="shared" si="0"/>
        <v>41</v>
      </c>
      <c r="Y7" s="2">
        <f t="shared" si="1"/>
        <v>0</v>
      </c>
    </row>
    <row r="8" spans="1:25" s="2" customFormat="1" ht="11.25">
      <c r="A8" s="12">
        <v>3</v>
      </c>
      <c r="B8" s="13" t="s">
        <v>57</v>
      </c>
      <c r="C8" s="14" t="s">
        <v>152</v>
      </c>
      <c r="D8" s="15"/>
      <c r="E8" s="15"/>
      <c r="F8" s="15"/>
      <c r="G8" s="15"/>
      <c r="H8" s="16"/>
      <c r="I8" s="112" t="s">
        <v>71</v>
      </c>
      <c r="J8" s="80"/>
      <c r="K8" s="135">
        <v>20</v>
      </c>
      <c r="L8" s="80"/>
      <c r="M8" s="114" t="s">
        <v>98</v>
      </c>
      <c r="N8" s="15"/>
      <c r="O8" s="15"/>
      <c r="P8" s="15"/>
      <c r="Q8" s="74" t="s">
        <v>63</v>
      </c>
      <c r="R8" s="153" t="s">
        <v>105</v>
      </c>
      <c r="S8" s="161"/>
      <c r="T8" s="161"/>
      <c r="U8" s="145"/>
      <c r="V8" s="65"/>
      <c r="X8" s="4">
        <f t="shared" si="0"/>
        <v>20</v>
      </c>
      <c r="Y8" s="2">
        <f t="shared" si="1"/>
        <v>0</v>
      </c>
    </row>
    <row r="9" spans="1:25" s="2" customFormat="1" ht="11.25">
      <c r="A9" s="17">
        <v>3</v>
      </c>
      <c r="B9" s="18" t="s">
        <v>51</v>
      </c>
      <c r="C9" s="19" t="s">
        <v>52</v>
      </c>
      <c r="D9" s="20"/>
      <c r="E9" s="20"/>
      <c r="F9" s="20"/>
      <c r="G9" s="20"/>
      <c r="H9" s="21"/>
      <c r="I9" s="88" t="s">
        <v>68</v>
      </c>
      <c r="J9" s="81"/>
      <c r="K9" s="136">
        <v>25</v>
      </c>
      <c r="L9" s="81"/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25</v>
      </c>
      <c r="Y9" s="2">
        <f t="shared" si="1"/>
        <v>0</v>
      </c>
    </row>
    <row r="10" spans="1:25" s="2" customFormat="1" ht="11.25">
      <c r="A10" s="22">
        <v>3</v>
      </c>
      <c r="B10" s="23" t="s">
        <v>53</v>
      </c>
      <c r="C10" s="24" t="s">
        <v>54</v>
      </c>
      <c r="D10" s="25"/>
      <c r="E10" s="25"/>
      <c r="F10" s="25"/>
      <c r="G10" s="25"/>
      <c r="H10" s="26"/>
      <c r="I10" s="89" t="s">
        <v>69</v>
      </c>
      <c r="J10" s="82"/>
      <c r="K10" s="137">
        <v>20</v>
      </c>
      <c r="L10" s="82"/>
      <c r="M10" s="116" t="s">
        <v>90</v>
      </c>
      <c r="N10" s="25"/>
      <c r="O10" s="25"/>
      <c r="P10" s="25"/>
      <c r="Q10" s="72" t="s">
        <v>91</v>
      </c>
      <c r="R10" s="155" t="s">
        <v>102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28" t="s">
        <v>55</v>
      </c>
      <c r="C11" s="29" t="s">
        <v>56</v>
      </c>
      <c r="D11" s="30"/>
      <c r="E11" s="30"/>
      <c r="F11" s="30"/>
      <c r="G11" s="30"/>
      <c r="H11" s="31"/>
      <c r="I11" s="90" t="s">
        <v>70</v>
      </c>
      <c r="J11" s="83"/>
      <c r="K11" s="138">
        <v>33</v>
      </c>
      <c r="L11" s="83"/>
      <c r="M11" s="63" t="s">
        <v>61</v>
      </c>
      <c r="N11" s="30"/>
      <c r="O11" s="30"/>
      <c r="P11" s="30"/>
      <c r="Q11" s="64" t="s">
        <v>58</v>
      </c>
      <c r="R11" s="156" t="s">
        <v>106</v>
      </c>
      <c r="S11" s="164"/>
      <c r="T11" s="164"/>
      <c r="U11" s="148"/>
      <c r="V11" s="65"/>
      <c r="X11" s="4">
        <f t="shared" si="0"/>
        <v>33</v>
      </c>
      <c r="Y11" s="2">
        <f t="shared" si="1"/>
        <v>0</v>
      </c>
    </row>
    <row r="12" spans="1:25" s="2" customFormat="1" ht="11.25">
      <c r="A12" s="32">
        <v>3</v>
      </c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7</v>
      </c>
      <c r="L12" s="84"/>
      <c r="M12" s="118" t="s">
        <v>97</v>
      </c>
      <c r="N12" s="35"/>
      <c r="O12" s="35"/>
      <c r="P12" s="35"/>
      <c r="Q12" s="121" t="s">
        <v>58</v>
      </c>
      <c r="R12" s="157" t="s">
        <v>101</v>
      </c>
      <c r="S12" s="165"/>
      <c r="T12" s="165"/>
      <c r="U12" s="149"/>
      <c r="X12" s="4">
        <f t="shared" si="0"/>
        <v>7</v>
      </c>
      <c r="Y12" s="2">
        <f t="shared" si="1"/>
        <v>0</v>
      </c>
    </row>
    <row r="13" spans="1:24" ht="11.25">
      <c r="A13" s="37">
        <f>SUM(A5:A12)</f>
        <v>24</v>
      </c>
      <c r="B13" s="38"/>
      <c r="C13" s="39"/>
      <c r="D13" s="40"/>
      <c r="E13" s="40"/>
      <c r="F13" s="40"/>
      <c r="G13" s="40"/>
      <c r="H13" s="41"/>
      <c r="I13" s="85"/>
      <c r="J13" s="85" t="s">
        <v>72</v>
      </c>
      <c r="K13" s="70">
        <f>SUM(K5:L12)</f>
        <v>206</v>
      </c>
      <c r="L13" s="140"/>
      <c r="M13" s="39"/>
      <c r="N13" s="40"/>
      <c r="O13" s="40"/>
      <c r="P13" s="40"/>
      <c r="Q13" s="38"/>
      <c r="R13" s="39"/>
      <c r="S13" s="125"/>
      <c r="T13" s="125"/>
      <c r="U13" s="126"/>
      <c r="X13" s="5">
        <f>SUM(X5:X12)</f>
        <v>206</v>
      </c>
    </row>
    <row r="14" spans="19:21" ht="11.25">
      <c r="S14" s="42"/>
      <c r="T14" s="42"/>
      <c r="U14" s="42"/>
    </row>
    <row r="15" spans="1:21" ht="11.25">
      <c r="A15" s="43"/>
      <c r="B15" s="44"/>
      <c r="C15" s="66" t="s">
        <v>10</v>
      </c>
      <c r="D15" s="66" t="s">
        <v>11</v>
      </c>
      <c r="E15" s="66" t="s">
        <v>12</v>
      </c>
      <c r="F15" s="66" t="s">
        <v>13</v>
      </c>
      <c r="G15" s="66" t="s">
        <v>14</v>
      </c>
      <c r="H15" s="66" t="s">
        <v>15</v>
      </c>
      <c r="I15" s="66" t="s">
        <v>16</v>
      </c>
      <c r="J15" s="66" t="s">
        <v>17</v>
      </c>
      <c r="K15" s="66" t="s">
        <v>18</v>
      </c>
      <c r="L15" s="66" t="s">
        <v>19</v>
      </c>
      <c r="M15" s="66" t="s">
        <v>20</v>
      </c>
      <c r="N15" s="66" t="s">
        <v>21</v>
      </c>
      <c r="O15" s="66" t="s">
        <v>22</v>
      </c>
      <c r="P15" s="66" t="s">
        <v>23</v>
      </c>
      <c r="Q15" s="66" t="s">
        <v>24</v>
      </c>
      <c r="R15" s="66" t="s">
        <v>25</v>
      </c>
      <c r="S15" s="67" t="s">
        <v>26</v>
      </c>
      <c r="T15" s="66" t="s">
        <v>27</v>
      </c>
      <c r="U15" s="66" t="s">
        <v>28</v>
      </c>
    </row>
    <row r="16" spans="1:21" ht="11.2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6"/>
      <c r="T16" s="45"/>
      <c r="U16" s="45"/>
    </row>
    <row r="17" spans="1:21" s="4" customFormat="1" ht="11.25">
      <c r="A17" s="47" t="s">
        <v>29</v>
      </c>
      <c r="B17" s="92"/>
      <c r="C17" s="93">
        <v>38961</v>
      </c>
      <c r="D17" s="93">
        <v>38968</v>
      </c>
      <c r="E17" s="93">
        <v>38975</v>
      </c>
      <c r="F17" s="93">
        <v>38982</v>
      </c>
      <c r="G17" s="93">
        <v>38989</v>
      </c>
      <c r="H17" s="93">
        <v>38996</v>
      </c>
      <c r="I17" s="93">
        <v>39003</v>
      </c>
      <c r="J17" s="93">
        <v>39010</v>
      </c>
      <c r="K17" s="93">
        <v>39017</v>
      </c>
      <c r="L17" s="93">
        <v>39024</v>
      </c>
      <c r="M17" s="93">
        <v>39031</v>
      </c>
      <c r="N17" s="93">
        <v>39038</v>
      </c>
      <c r="O17" s="93">
        <v>39045</v>
      </c>
      <c r="P17" s="93">
        <v>39052</v>
      </c>
      <c r="Q17" s="93">
        <v>39059</v>
      </c>
      <c r="R17" s="93">
        <v>39066</v>
      </c>
      <c r="S17" s="93">
        <v>39073</v>
      </c>
      <c r="T17" s="94" t="s">
        <v>59</v>
      </c>
      <c r="U17" s="94" t="s">
        <v>60</v>
      </c>
    </row>
    <row r="18" spans="1:21" ht="11.25">
      <c r="A18" s="45"/>
      <c r="B18" s="43"/>
      <c r="C18" s="43"/>
      <c r="D18" s="43"/>
      <c r="E18" s="43"/>
      <c r="F18" s="43"/>
      <c r="G18" s="43"/>
      <c r="H18" s="43"/>
      <c r="I18" s="43"/>
      <c r="J18" s="49"/>
      <c r="K18" s="43"/>
      <c r="L18" s="49"/>
      <c r="M18" s="43"/>
      <c r="N18" s="43"/>
      <c r="O18" s="43"/>
      <c r="P18" s="43"/>
      <c r="Q18" s="43"/>
      <c r="R18" s="43"/>
      <c r="S18" s="50"/>
      <c r="T18" s="43"/>
      <c r="U18" s="43"/>
    </row>
    <row r="19" spans="1:21" ht="11.25">
      <c r="A19" s="45" t="s">
        <v>30</v>
      </c>
      <c r="B19" s="43"/>
      <c r="C19" s="98" t="s">
        <v>31</v>
      </c>
      <c r="D19" s="97" t="s">
        <v>69</v>
      </c>
      <c r="E19" s="100" t="s">
        <v>70</v>
      </c>
      <c r="F19" s="100" t="s">
        <v>70</v>
      </c>
      <c r="G19" s="99" t="s">
        <v>67</v>
      </c>
      <c r="H19" s="97" t="s">
        <v>69</v>
      </c>
      <c r="I19" s="99" t="s">
        <v>67</v>
      </c>
      <c r="J19" s="101"/>
      <c r="K19" s="97" t="s">
        <v>69</v>
      </c>
      <c r="L19" s="101"/>
      <c r="M19" s="102" t="s">
        <v>65</v>
      </c>
      <c r="N19" s="100" t="s">
        <v>70</v>
      </c>
      <c r="O19" s="102" t="s">
        <v>65</v>
      </c>
      <c r="P19" s="100" t="s">
        <v>70</v>
      </c>
      <c r="Q19" s="102" t="s">
        <v>65</v>
      </c>
      <c r="R19" s="100" t="s">
        <v>70</v>
      </c>
      <c r="S19" s="103"/>
      <c r="T19" s="102" t="s">
        <v>65</v>
      </c>
      <c r="U19" s="119" t="s">
        <v>94</v>
      </c>
    </row>
    <row r="20" spans="1:21" ht="11.25">
      <c r="A20" s="51" t="s">
        <v>32</v>
      </c>
      <c r="B20" s="43"/>
      <c r="C20" s="98" t="s">
        <v>31</v>
      </c>
      <c r="D20" s="97" t="s">
        <v>69</v>
      </c>
      <c r="E20" s="100" t="s">
        <v>70</v>
      </c>
      <c r="F20" s="100" t="s">
        <v>70</v>
      </c>
      <c r="G20" s="99" t="s">
        <v>67</v>
      </c>
      <c r="H20" s="97" t="s">
        <v>69</v>
      </c>
      <c r="I20" s="99" t="s">
        <v>67</v>
      </c>
      <c r="J20" s="104"/>
      <c r="K20" s="97" t="s">
        <v>69</v>
      </c>
      <c r="L20" s="101"/>
      <c r="M20" s="102" t="s">
        <v>65</v>
      </c>
      <c r="N20" s="100" t="s">
        <v>70</v>
      </c>
      <c r="O20" s="102" t="s">
        <v>65</v>
      </c>
      <c r="P20" s="100" t="s">
        <v>70</v>
      </c>
      <c r="Q20" s="102" t="s">
        <v>65</v>
      </c>
      <c r="R20" s="100" t="s">
        <v>70</v>
      </c>
      <c r="S20" s="103"/>
      <c r="T20" s="102" t="s">
        <v>65</v>
      </c>
      <c r="U20" s="119" t="s">
        <v>94</v>
      </c>
    </row>
    <row r="21" spans="1:21" ht="11.25">
      <c r="A21" s="51"/>
      <c r="B21" s="43"/>
      <c r="C21" s="105"/>
      <c r="D21" s="105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105"/>
      <c r="U21" s="105"/>
    </row>
    <row r="22" spans="1:21" ht="11.25">
      <c r="A22" s="45" t="s">
        <v>33</v>
      </c>
      <c r="B22" s="43"/>
      <c r="C22" s="99" t="s">
        <v>67</v>
      </c>
      <c r="D22" s="97" t="s">
        <v>69</v>
      </c>
      <c r="E22" s="100" t="s">
        <v>70</v>
      </c>
      <c r="F22" s="100" t="s">
        <v>70</v>
      </c>
      <c r="G22" s="107" t="s">
        <v>66</v>
      </c>
      <c r="H22" s="97" t="s">
        <v>69</v>
      </c>
      <c r="I22" s="107" t="s">
        <v>66</v>
      </c>
      <c r="J22" s="104"/>
      <c r="K22" s="106" t="s">
        <v>68</v>
      </c>
      <c r="L22" s="101"/>
      <c r="M22" s="102" t="s">
        <v>65</v>
      </c>
      <c r="N22" s="100" t="s">
        <v>70</v>
      </c>
      <c r="O22" s="102" t="s">
        <v>65</v>
      </c>
      <c r="P22" s="113" t="s">
        <v>71</v>
      </c>
      <c r="Q22" s="102" t="s">
        <v>65</v>
      </c>
      <c r="R22" s="113" t="s">
        <v>71</v>
      </c>
      <c r="S22" s="103"/>
      <c r="T22" s="99" t="s">
        <v>67</v>
      </c>
      <c r="U22" s="119" t="s">
        <v>94</v>
      </c>
    </row>
    <row r="23" spans="1:21" ht="11.25">
      <c r="A23" s="51" t="s">
        <v>34</v>
      </c>
      <c r="B23" s="43"/>
      <c r="C23" s="99" t="s">
        <v>67</v>
      </c>
      <c r="D23" s="97" t="s">
        <v>69</v>
      </c>
      <c r="E23" s="106" t="s">
        <v>68</v>
      </c>
      <c r="F23" s="106" t="s">
        <v>68</v>
      </c>
      <c r="G23" s="107" t="s">
        <v>66</v>
      </c>
      <c r="H23" s="97" t="s">
        <v>69</v>
      </c>
      <c r="I23" s="107" t="s">
        <v>66</v>
      </c>
      <c r="J23" s="104"/>
      <c r="K23" s="106" t="s">
        <v>68</v>
      </c>
      <c r="L23" s="101"/>
      <c r="M23" s="99" t="s">
        <v>67</v>
      </c>
      <c r="N23" s="106" t="s">
        <v>68</v>
      </c>
      <c r="O23" s="99" t="s">
        <v>67</v>
      </c>
      <c r="P23" s="113" t="s">
        <v>71</v>
      </c>
      <c r="Q23" s="99" t="s">
        <v>67</v>
      </c>
      <c r="R23" s="113" t="s">
        <v>71</v>
      </c>
      <c r="S23" s="108"/>
      <c r="T23" s="99" t="s">
        <v>67</v>
      </c>
      <c r="U23" s="113" t="s">
        <v>71</v>
      </c>
    </row>
    <row r="24" spans="1:21" ht="11.25">
      <c r="A24" s="51" t="s">
        <v>35</v>
      </c>
      <c r="B24" s="45"/>
      <c r="C24" s="99" t="s">
        <v>67</v>
      </c>
      <c r="D24" s="97" t="s">
        <v>69</v>
      </c>
      <c r="E24" s="106" t="s">
        <v>68</v>
      </c>
      <c r="F24" s="106" t="s">
        <v>68</v>
      </c>
      <c r="G24" s="107" t="s">
        <v>66</v>
      </c>
      <c r="H24" s="97" t="s">
        <v>69</v>
      </c>
      <c r="I24" s="107" t="s">
        <v>66</v>
      </c>
      <c r="J24" s="109"/>
      <c r="K24" s="106" t="s">
        <v>68</v>
      </c>
      <c r="L24" s="109"/>
      <c r="M24" s="99" t="s">
        <v>67</v>
      </c>
      <c r="N24" s="106" t="s">
        <v>68</v>
      </c>
      <c r="O24" s="99" t="s">
        <v>67</v>
      </c>
      <c r="P24" s="113" t="s">
        <v>71</v>
      </c>
      <c r="Q24" s="99" t="s">
        <v>67</v>
      </c>
      <c r="R24" s="113" t="s">
        <v>71</v>
      </c>
      <c r="S24" s="108"/>
      <c r="T24" s="99" t="s">
        <v>67</v>
      </c>
      <c r="U24" s="113" t="s">
        <v>71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5"/>
      <c r="U25" s="45"/>
    </row>
    <row r="26" spans="1:21" s="4" customFormat="1" ht="11.25">
      <c r="A26" s="47" t="s">
        <v>36</v>
      </c>
      <c r="B26" s="92"/>
      <c r="C26" s="93">
        <v>38962</v>
      </c>
      <c r="D26" s="93">
        <v>38969</v>
      </c>
      <c r="E26" s="93">
        <v>38976</v>
      </c>
      <c r="F26" s="93">
        <v>38983</v>
      </c>
      <c r="G26" s="93">
        <v>38990</v>
      </c>
      <c r="H26" s="93">
        <v>38997</v>
      </c>
      <c r="I26" s="93">
        <v>39004</v>
      </c>
      <c r="J26" s="93">
        <v>39011</v>
      </c>
      <c r="K26" s="93">
        <v>39018</v>
      </c>
      <c r="L26" s="93">
        <v>39025</v>
      </c>
      <c r="M26" s="93">
        <v>39032</v>
      </c>
      <c r="N26" s="93">
        <v>39039</v>
      </c>
      <c r="O26" s="93">
        <v>39046</v>
      </c>
      <c r="P26" s="93">
        <v>39053</v>
      </c>
      <c r="Q26" s="93">
        <v>39060</v>
      </c>
      <c r="R26" s="93">
        <v>39067</v>
      </c>
      <c r="S26" s="93">
        <v>39074</v>
      </c>
      <c r="T26" s="94">
        <v>38730</v>
      </c>
      <c r="U26" s="94">
        <v>38737</v>
      </c>
    </row>
    <row r="27" spans="1:21" ht="11.25">
      <c r="A27" s="53" t="s">
        <v>37</v>
      </c>
      <c r="B27" s="43"/>
      <c r="C27" s="100" t="s">
        <v>70</v>
      </c>
      <c r="D27" s="99" t="s">
        <v>67</v>
      </c>
      <c r="E27" s="97" t="s">
        <v>69</v>
      </c>
      <c r="F27" s="107" t="s">
        <v>66</v>
      </c>
      <c r="G27" s="100" t="s">
        <v>70</v>
      </c>
      <c r="H27" s="99" t="s">
        <v>67</v>
      </c>
      <c r="I27" s="100" t="s">
        <v>70</v>
      </c>
      <c r="J27" s="101"/>
      <c r="K27" s="99" t="s">
        <v>67</v>
      </c>
      <c r="L27" s="101"/>
      <c r="M27" s="100" t="s">
        <v>70</v>
      </c>
      <c r="N27" s="99" t="s">
        <v>67</v>
      </c>
      <c r="O27" s="100" t="s">
        <v>70</v>
      </c>
      <c r="P27" s="99" t="s">
        <v>67</v>
      </c>
      <c r="Q27" s="113" t="s">
        <v>71</v>
      </c>
      <c r="R27" s="99" t="s">
        <v>67</v>
      </c>
      <c r="S27" s="103"/>
      <c r="T27" s="113" t="s">
        <v>71</v>
      </c>
      <c r="U27" s="99" t="s">
        <v>67</v>
      </c>
    </row>
    <row r="28" spans="1:21" ht="11.25">
      <c r="A28" s="54" t="s">
        <v>38</v>
      </c>
      <c r="B28" s="43"/>
      <c r="C28" s="100" t="s">
        <v>70</v>
      </c>
      <c r="D28" s="99" t="s">
        <v>67</v>
      </c>
      <c r="E28" s="97" t="s">
        <v>69</v>
      </c>
      <c r="F28" s="107" t="s">
        <v>66</v>
      </c>
      <c r="G28" s="100" t="s">
        <v>70</v>
      </c>
      <c r="H28" s="99" t="s">
        <v>67</v>
      </c>
      <c r="I28" s="100" t="s">
        <v>70</v>
      </c>
      <c r="J28" s="110" t="s">
        <v>78</v>
      </c>
      <c r="K28" s="99" t="s">
        <v>67</v>
      </c>
      <c r="L28" s="110" t="s">
        <v>82</v>
      </c>
      <c r="M28" s="100" t="s">
        <v>70</v>
      </c>
      <c r="N28" s="99" t="s">
        <v>67</v>
      </c>
      <c r="O28" s="100" t="s">
        <v>70</v>
      </c>
      <c r="P28" s="99" t="s">
        <v>67</v>
      </c>
      <c r="Q28" s="113" t="s">
        <v>71</v>
      </c>
      <c r="R28" s="99" t="s">
        <v>67</v>
      </c>
      <c r="S28" s="111" t="s">
        <v>80</v>
      </c>
      <c r="T28" s="113" t="s">
        <v>71</v>
      </c>
      <c r="U28" s="99" t="s">
        <v>67</v>
      </c>
    </row>
    <row r="29" spans="1:21" ht="11.25">
      <c r="A29" s="54"/>
      <c r="B29" s="43"/>
      <c r="C29" s="105"/>
      <c r="D29" s="105"/>
      <c r="E29" s="105"/>
      <c r="F29" s="105"/>
      <c r="G29" s="105"/>
      <c r="H29" s="105"/>
      <c r="I29" s="105"/>
      <c r="J29" s="110" t="s">
        <v>79</v>
      </c>
      <c r="K29" s="105"/>
      <c r="L29" s="110" t="s">
        <v>79</v>
      </c>
      <c r="M29" s="105"/>
      <c r="N29" s="105"/>
      <c r="O29" s="105"/>
      <c r="P29" s="105"/>
      <c r="Q29" s="105"/>
      <c r="R29" s="105"/>
      <c r="S29" s="111" t="s">
        <v>75</v>
      </c>
      <c r="T29" s="105"/>
      <c r="U29" s="105"/>
    </row>
    <row r="30" spans="1:21" ht="11.25">
      <c r="A30" s="53" t="s">
        <v>39</v>
      </c>
      <c r="B30" s="43"/>
      <c r="C30" s="100" t="s">
        <v>70</v>
      </c>
      <c r="D30" s="99" t="s">
        <v>67</v>
      </c>
      <c r="E30" s="97" t="s">
        <v>69</v>
      </c>
      <c r="F30" s="107" t="s">
        <v>66</v>
      </c>
      <c r="G30" s="100" t="s">
        <v>70</v>
      </c>
      <c r="H30" s="102" t="s">
        <v>65</v>
      </c>
      <c r="I30" s="100" t="s">
        <v>70</v>
      </c>
      <c r="J30" s="110" t="s">
        <v>79</v>
      </c>
      <c r="K30" s="102" t="s">
        <v>65</v>
      </c>
      <c r="L30" s="110" t="s">
        <v>83</v>
      </c>
      <c r="M30" s="100" t="s">
        <v>70</v>
      </c>
      <c r="N30" s="102" t="s">
        <v>65</v>
      </c>
      <c r="O30" s="100" t="s">
        <v>70</v>
      </c>
      <c r="P30" s="102" t="s">
        <v>65</v>
      </c>
      <c r="Q30" s="113" t="s">
        <v>71</v>
      </c>
      <c r="R30" s="99" t="s">
        <v>67</v>
      </c>
      <c r="S30" s="111" t="s">
        <v>81</v>
      </c>
      <c r="T30" s="113" t="s">
        <v>71</v>
      </c>
      <c r="U30" s="99" t="s">
        <v>67</v>
      </c>
    </row>
    <row r="31" spans="1:21" ht="11.25">
      <c r="A31" s="55" t="s">
        <v>40</v>
      </c>
      <c r="B31" s="43"/>
      <c r="C31" s="100" t="s">
        <v>70</v>
      </c>
      <c r="D31" s="99" t="s">
        <v>67</v>
      </c>
      <c r="E31" s="97" t="s">
        <v>69</v>
      </c>
      <c r="F31" s="107" t="s">
        <v>66</v>
      </c>
      <c r="G31" s="100" t="s">
        <v>70</v>
      </c>
      <c r="H31" s="102" t="s">
        <v>65</v>
      </c>
      <c r="I31" s="100" t="s">
        <v>70</v>
      </c>
      <c r="J31" s="110" t="s">
        <v>78</v>
      </c>
      <c r="K31" s="102" t="s">
        <v>65</v>
      </c>
      <c r="L31" s="110" t="s">
        <v>84</v>
      </c>
      <c r="M31" s="100" t="s">
        <v>70</v>
      </c>
      <c r="N31" s="102" t="s">
        <v>65</v>
      </c>
      <c r="O31" s="100" t="s">
        <v>70</v>
      </c>
      <c r="P31" s="102" t="s">
        <v>65</v>
      </c>
      <c r="Q31" s="113" t="s">
        <v>71</v>
      </c>
      <c r="R31" s="102" t="s">
        <v>65</v>
      </c>
      <c r="S31" s="111" t="s">
        <v>74</v>
      </c>
      <c r="T31" s="113" t="s">
        <v>71</v>
      </c>
      <c r="U31" s="99" t="s">
        <v>67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74</v>
      </c>
      <c r="K32" s="120" t="s">
        <v>42</v>
      </c>
      <c r="L32" s="110" t="s">
        <v>85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81</v>
      </c>
      <c r="T32" s="120" t="s">
        <v>42</v>
      </c>
      <c r="U32" s="120" t="s">
        <v>42</v>
      </c>
    </row>
    <row r="33" spans="1:21" ht="11.25">
      <c r="A33" s="53" t="s">
        <v>43</v>
      </c>
      <c r="B33" s="43"/>
      <c r="C33" s="106" t="s">
        <v>68</v>
      </c>
      <c r="D33" s="107" t="s">
        <v>66</v>
      </c>
      <c r="E33" s="97" t="s">
        <v>69</v>
      </c>
      <c r="F33" s="102" t="s">
        <v>65</v>
      </c>
      <c r="G33" s="106" t="s">
        <v>68</v>
      </c>
      <c r="H33" s="102" t="s">
        <v>65</v>
      </c>
      <c r="I33" s="106" t="s">
        <v>68</v>
      </c>
      <c r="J33" s="110" t="s">
        <v>75</v>
      </c>
      <c r="K33" s="102" t="s">
        <v>65</v>
      </c>
      <c r="L33" s="110" t="s">
        <v>86</v>
      </c>
      <c r="M33" s="106" t="s">
        <v>68</v>
      </c>
      <c r="N33" s="102" t="s">
        <v>65</v>
      </c>
      <c r="O33" s="106" t="s">
        <v>68</v>
      </c>
      <c r="P33" s="102" t="s">
        <v>65</v>
      </c>
      <c r="Q33" s="99" t="s">
        <v>67</v>
      </c>
      <c r="R33" s="102" t="s">
        <v>65</v>
      </c>
      <c r="S33" s="103"/>
      <c r="T33" s="119" t="s">
        <v>94</v>
      </c>
      <c r="U33" s="107" t="s">
        <v>66</v>
      </c>
    </row>
    <row r="34" spans="1:21" ht="11.25">
      <c r="A34" s="53" t="s">
        <v>44</v>
      </c>
      <c r="B34" s="43"/>
      <c r="C34" s="106" t="s">
        <v>68</v>
      </c>
      <c r="D34" s="107" t="s">
        <v>66</v>
      </c>
      <c r="E34" s="97" t="s">
        <v>69</v>
      </c>
      <c r="F34" s="102" t="s">
        <v>65</v>
      </c>
      <c r="G34" s="106" t="s">
        <v>68</v>
      </c>
      <c r="H34" s="107" t="s">
        <v>66</v>
      </c>
      <c r="I34" s="106" t="s">
        <v>68</v>
      </c>
      <c r="J34" s="110" t="s">
        <v>76</v>
      </c>
      <c r="K34" s="107" t="s">
        <v>66</v>
      </c>
      <c r="L34" s="110" t="s">
        <v>82</v>
      </c>
      <c r="M34" s="106" t="s">
        <v>68</v>
      </c>
      <c r="N34" s="107" t="s">
        <v>66</v>
      </c>
      <c r="O34" s="106" t="s">
        <v>68</v>
      </c>
      <c r="P34" s="107" t="s">
        <v>66</v>
      </c>
      <c r="Q34" s="99" t="s">
        <v>67</v>
      </c>
      <c r="R34" s="102" t="s">
        <v>65</v>
      </c>
      <c r="S34" s="103"/>
      <c r="T34" s="119" t="s">
        <v>94</v>
      </c>
      <c r="U34" s="107" t="s">
        <v>66</v>
      </c>
    </row>
    <row r="35" spans="1:21" ht="11.25">
      <c r="A35" s="53"/>
      <c r="B35" s="43"/>
      <c r="C35" s="105"/>
      <c r="D35" s="105"/>
      <c r="E35" s="105"/>
      <c r="F35" s="105"/>
      <c r="G35" s="105"/>
      <c r="H35" s="105"/>
      <c r="I35" s="105"/>
      <c r="J35" s="110" t="s">
        <v>77</v>
      </c>
      <c r="K35" s="105"/>
      <c r="L35" s="110" t="s">
        <v>84</v>
      </c>
      <c r="M35" s="105"/>
      <c r="N35" s="105"/>
      <c r="O35" s="105"/>
      <c r="P35" s="105"/>
      <c r="Q35" s="105"/>
      <c r="R35" s="105"/>
      <c r="S35" s="103"/>
      <c r="T35" s="105"/>
      <c r="U35" s="105"/>
    </row>
    <row r="36" spans="1:21" ht="11.25">
      <c r="A36" s="53" t="s">
        <v>45</v>
      </c>
      <c r="B36" s="43"/>
      <c r="C36" s="106" t="s">
        <v>68</v>
      </c>
      <c r="D36" s="107" t="s">
        <v>66</v>
      </c>
      <c r="E36" s="97" t="s">
        <v>69</v>
      </c>
      <c r="F36" s="99" t="s">
        <v>67</v>
      </c>
      <c r="G36" s="106" t="s">
        <v>68</v>
      </c>
      <c r="H36" s="107" t="s">
        <v>66</v>
      </c>
      <c r="I36" s="106" t="s">
        <v>68</v>
      </c>
      <c r="J36" s="101"/>
      <c r="K36" s="107" t="s">
        <v>66</v>
      </c>
      <c r="L36" s="110" t="s">
        <v>85</v>
      </c>
      <c r="M36" s="113" t="s">
        <v>71</v>
      </c>
      <c r="N36" s="107" t="s">
        <v>66</v>
      </c>
      <c r="O36" s="113" t="s">
        <v>71</v>
      </c>
      <c r="P36" s="107" t="s">
        <v>66</v>
      </c>
      <c r="Q36" s="99" t="s">
        <v>67</v>
      </c>
      <c r="R36" s="107" t="s">
        <v>66</v>
      </c>
      <c r="S36" s="103"/>
      <c r="T36" s="119" t="s">
        <v>94</v>
      </c>
      <c r="U36" s="102" t="s">
        <v>65</v>
      </c>
    </row>
    <row r="37" spans="1:21" ht="11.25">
      <c r="A37" s="53" t="s">
        <v>46</v>
      </c>
      <c r="B37" s="43"/>
      <c r="C37" s="106" t="s">
        <v>68</v>
      </c>
      <c r="D37" s="107" t="s">
        <v>66</v>
      </c>
      <c r="E37" s="97" t="s">
        <v>69</v>
      </c>
      <c r="F37" s="99" t="s">
        <v>67</v>
      </c>
      <c r="G37" s="106" t="s">
        <v>68</v>
      </c>
      <c r="H37" s="107" t="s">
        <v>66</v>
      </c>
      <c r="I37" s="106" t="s">
        <v>68</v>
      </c>
      <c r="J37" s="101"/>
      <c r="K37" s="107" t="s">
        <v>66</v>
      </c>
      <c r="L37" s="110" t="s">
        <v>87</v>
      </c>
      <c r="M37" s="113" t="s">
        <v>71</v>
      </c>
      <c r="N37" s="107" t="s">
        <v>66</v>
      </c>
      <c r="O37" s="113" t="s">
        <v>71</v>
      </c>
      <c r="P37" s="107" t="s">
        <v>66</v>
      </c>
      <c r="Q37" s="99" t="s">
        <v>67</v>
      </c>
      <c r="R37" s="107" t="s">
        <v>66</v>
      </c>
      <c r="S37" s="103"/>
      <c r="T37" s="119" t="s">
        <v>94</v>
      </c>
      <c r="U37" s="102" t="s">
        <v>65</v>
      </c>
    </row>
    <row r="38" spans="1:21" ht="11.25">
      <c r="A38" s="45"/>
      <c r="B38" s="43"/>
      <c r="C38" s="43"/>
      <c r="D38" s="43"/>
      <c r="E38" s="45"/>
      <c r="F38" s="43"/>
      <c r="G38" s="43"/>
      <c r="H38" s="43"/>
      <c r="I38" s="43"/>
      <c r="J38" s="48"/>
      <c r="K38" s="43"/>
      <c r="L38" s="91" t="s">
        <v>84</v>
      </c>
      <c r="M38" s="43"/>
      <c r="N38" s="45"/>
      <c r="O38" s="45"/>
      <c r="P38" s="43"/>
      <c r="Q38" s="43"/>
      <c r="R38" s="43"/>
      <c r="S38" s="52"/>
      <c r="T38" s="43"/>
      <c r="U38" s="43"/>
    </row>
    <row r="39" spans="5:21" s="60" customFormat="1" ht="12.75">
      <c r="E39" s="61"/>
      <c r="M39" s="61"/>
      <c r="U39" s="58"/>
    </row>
    <row r="40" spans="7:17" s="60" customFormat="1" ht="12.75">
      <c r="G40" s="61"/>
      <c r="K40" s="61"/>
      <c r="Q40" s="61"/>
    </row>
    <row r="41" spans="4:21" s="60" customFormat="1" ht="12.75">
      <c r="D41" s="95"/>
      <c r="E41" s="96"/>
      <c r="H41" s="95"/>
      <c r="K41" s="95"/>
      <c r="U41" s="62"/>
    </row>
    <row r="46" ht="12.75">
      <c r="E46" s="59"/>
    </row>
  </sheetData>
  <sheetProtection/>
  <mergeCells count="1">
    <mergeCell ref="I1:J1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R5" sqref="R5"/>
    </sheetView>
  </sheetViews>
  <sheetFormatPr defaultColWidth="9.33203125" defaultRowHeight="11.25"/>
  <cols>
    <col min="1" max="1" width="12" style="0" customWidth="1"/>
    <col min="2" max="2" width="8.16015625" style="0" customWidth="1"/>
    <col min="3" max="21" width="7.16015625" style="0" customWidth="1"/>
  </cols>
  <sheetData>
    <row r="1" spans="1:18" ht="15.75">
      <c r="A1" s="1" t="s">
        <v>107</v>
      </c>
      <c r="B1" s="2"/>
      <c r="C1" s="2"/>
      <c r="D1" s="2"/>
      <c r="E1" s="2"/>
      <c r="F1" s="2"/>
      <c r="G1" s="2"/>
      <c r="H1" s="2"/>
      <c r="I1" s="286">
        <v>39121</v>
      </c>
      <c r="J1" s="28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6" t="s">
        <v>4</v>
      </c>
      <c r="Q4" s="126"/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109</v>
      </c>
      <c r="C5" s="122" t="s">
        <v>108</v>
      </c>
      <c r="D5" s="123"/>
      <c r="E5" s="123"/>
      <c r="F5" s="123"/>
      <c r="G5" s="123"/>
      <c r="H5" s="123"/>
      <c r="I5" s="86" t="s">
        <v>110</v>
      </c>
      <c r="J5" s="77"/>
      <c r="K5" s="122">
        <v>23</v>
      </c>
      <c r="L5" s="77"/>
      <c r="M5" s="141" t="s">
        <v>147</v>
      </c>
      <c r="N5" s="123"/>
      <c r="O5" s="123"/>
      <c r="P5" s="289" t="s">
        <v>58</v>
      </c>
      <c r="Q5" s="290"/>
      <c r="R5" s="150" t="s">
        <v>148</v>
      </c>
      <c r="S5" s="158"/>
      <c r="T5" s="158"/>
      <c r="U5" s="142"/>
      <c r="X5" s="4">
        <f aca="true" t="shared" si="0" ref="X5:X13">COUNTIF($C$20:$U$38,I5)</f>
        <v>23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112</v>
      </c>
      <c r="C6" s="127" t="s">
        <v>111</v>
      </c>
      <c r="D6" s="128"/>
      <c r="E6" s="128"/>
      <c r="F6" s="128"/>
      <c r="G6" s="128"/>
      <c r="H6" s="128"/>
      <c r="I6" s="87" t="s">
        <v>113</v>
      </c>
      <c r="J6" s="78"/>
      <c r="K6" s="133">
        <v>28</v>
      </c>
      <c r="L6" s="78"/>
      <c r="M6" s="133" t="s">
        <v>9</v>
      </c>
      <c r="N6" s="128"/>
      <c r="O6" s="128"/>
      <c r="P6" s="291" t="s">
        <v>58</v>
      </c>
      <c r="Q6" s="292"/>
      <c r="R6" s="151" t="s">
        <v>104</v>
      </c>
      <c r="S6" s="159"/>
      <c r="T6" s="159"/>
      <c r="U6" s="143"/>
      <c r="X6" s="4">
        <f t="shared" si="0"/>
        <v>28</v>
      </c>
      <c r="Y6" s="2">
        <f t="shared" si="1"/>
        <v>0</v>
      </c>
    </row>
    <row r="7" spans="1:25" s="2" customFormat="1" ht="11.25">
      <c r="A7" s="11"/>
      <c r="B7" s="68" t="s">
        <v>88</v>
      </c>
      <c r="C7" s="129" t="s">
        <v>95</v>
      </c>
      <c r="D7" s="130"/>
      <c r="E7" s="130"/>
      <c r="F7" s="130"/>
      <c r="G7" s="130"/>
      <c r="H7" s="130"/>
      <c r="I7" s="69" t="s">
        <v>67</v>
      </c>
      <c r="J7" s="79"/>
      <c r="K7" s="134">
        <v>5</v>
      </c>
      <c r="L7" s="79" t="s">
        <v>160</v>
      </c>
      <c r="M7" s="124" t="s">
        <v>62</v>
      </c>
      <c r="N7" s="130"/>
      <c r="O7" s="130"/>
      <c r="P7" s="293" t="s">
        <v>58</v>
      </c>
      <c r="Q7" s="294"/>
      <c r="R7" s="152" t="s">
        <v>103</v>
      </c>
      <c r="S7" s="160"/>
      <c r="T7" s="160"/>
      <c r="U7" s="144"/>
      <c r="X7" s="4">
        <f t="shared" si="0"/>
        <v>5</v>
      </c>
      <c r="Y7" s="2">
        <f t="shared" si="1"/>
        <v>0</v>
      </c>
    </row>
    <row r="8" spans="1:25" s="2" customFormat="1" ht="11.25">
      <c r="A8" s="11">
        <v>3</v>
      </c>
      <c r="B8" s="68" t="s">
        <v>117</v>
      </c>
      <c r="C8" s="129" t="s">
        <v>116</v>
      </c>
      <c r="D8" s="130"/>
      <c r="E8" s="130"/>
      <c r="F8" s="130"/>
      <c r="G8" s="130"/>
      <c r="H8" s="130"/>
      <c r="I8" s="69" t="s">
        <v>157</v>
      </c>
      <c r="J8" s="79"/>
      <c r="K8" s="134">
        <v>46</v>
      </c>
      <c r="L8" s="79"/>
      <c r="M8" s="124" t="s">
        <v>62</v>
      </c>
      <c r="N8" s="130"/>
      <c r="O8" s="130"/>
      <c r="P8" s="293" t="s">
        <v>58</v>
      </c>
      <c r="Q8" s="294"/>
      <c r="R8" s="152" t="s">
        <v>103</v>
      </c>
      <c r="S8" s="160"/>
      <c r="T8" s="160"/>
      <c r="U8" s="144"/>
      <c r="X8" s="4">
        <f t="shared" si="0"/>
        <v>46</v>
      </c>
      <c r="Y8" s="2">
        <f t="shared" si="1"/>
        <v>0</v>
      </c>
    </row>
    <row r="9" spans="1:25" s="2" customFormat="1" ht="11.25">
      <c r="A9" s="17">
        <v>2</v>
      </c>
      <c r="B9" s="18" t="s">
        <v>115</v>
      </c>
      <c r="C9" s="19" t="s">
        <v>114</v>
      </c>
      <c r="D9" s="20"/>
      <c r="E9" s="20"/>
      <c r="F9" s="20"/>
      <c r="G9" s="20"/>
      <c r="H9" s="21"/>
      <c r="I9" s="88" t="s">
        <v>155</v>
      </c>
      <c r="J9" s="81"/>
      <c r="K9" s="136">
        <v>20</v>
      </c>
      <c r="L9" s="81"/>
      <c r="M9" s="115" t="s">
        <v>153</v>
      </c>
      <c r="N9" s="20"/>
      <c r="O9" s="20"/>
      <c r="P9" s="295" t="s">
        <v>58</v>
      </c>
      <c r="Q9" s="296"/>
      <c r="R9" s="154" t="s">
        <v>149</v>
      </c>
      <c r="S9" s="162"/>
      <c r="T9" s="162"/>
      <c r="U9" s="146"/>
      <c r="V9" s="65"/>
      <c r="X9" s="4">
        <f t="shared" si="0"/>
        <v>20</v>
      </c>
      <c r="Y9" s="2">
        <f t="shared" si="1"/>
        <v>0</v>
      </c>
    </row>
    <row r="10" spans="1:25" s="2" customFormat="1" ht="11.25">
      <c r="A10" s="22">
        <v>3</v>
      </c>
      <c r="B10" s="23" t="s">
        <v>121</v>
      </c>
      <c r="C10" s="24" t="s">
        <v>120</v>
      </c>
      <c r="D10" s="25"/>
      <c r="E10" s="25"/>
      <c r="F10" s="25"/>
      <c r="G10" s="25"/>
      <c r="H10" s="26"/>
      <c r="I10" s="89" t="s">
        <v>122</v>
      </c>
      <c r="J10" s="82"/>
      <c r="K10" s="137">
        <v>30</v>
      </c>
      <c r="L10" s="82"/>
      <c r="M10" s="116" t="s">
        <v>161</v>
      </c>
      <c r="N10" s="25"/>
      <c r="O10" s="25"/>
      <c r="P10" s="297" t="s">
        <v>150</v>
      </c>
      <c r="Q10" s="298"/>
      <c r="R10" s="155" t="s">
        <v>151</v>
      </c>
      <c r="S10" s="163"/>
      <c r="T10" s="163"/>
      <c r="U10" s="147"/>
      <c r="V10" s="65"/>
      <c r="X10" s="4">
        <f t="shared" si="0"/>
        <v>30</v>
      </c>
      <c r="Y10" s="2">
        <f t="shared" si="1"/>
        <v>0</v>
      </c>
    </row>
    <row r="11" spans="1:25" s="2" customFormat="1" ht="11.25">
      <c r="A11" s="27">
        <v>4</v>
      </c>
      <c r="B11" s="28" t="s">
        <v>119</v>
      </c>
      <c r="C11" s="29" t="s">
        <v>118</v>
      </c>
      <c r="D11" s="30"/>
      <c r="E11" s="30"/>
      <c r="F11" s="30"/>
      <c r="G11" s="30"/>
      <c r="H11" s="31"/>
      <c r="I11" s="90" t="s">
        <v>156</v>
      </c>
      <c r="J11" s="83"/>
      <c r="K11" s="138">
        <v>28</v>
      </c>
      <c r="L11" s="83"/>
      <c r="M11" s="63" t="s">
        <v>61</v>
      </c>
      <c r="N11" s="30"/>
      <c r="O11" s="30"/>
      <c r="P11" s="299" t="s">
        <v>162</v>
      </c>
      <c r="Q11" s="300"/>
      <c r="R11" s="156" t="s">
        <v>106</v>
      </c>
      <c r="S11" s="164"/>
      <c r="T11" s="164"/>
      <c r="U11" s="148"/>
      <c r="V11" s="65"/>
      <c r="X11" s="4">
        <f t="shared" si="0"/>
        <v>28</v>
      </c>
      <c r="Y11" s="2">
        <f t="shared" si="1"/>
        <v>0</v>
      </c>
    </row>
    <row r="12" spans="1:25" s="2" customFormat="1" ht="11.25">
      <c r="A12" s="32"/>
      <c r="B12" s="33" t="s">
        <v>92</v>
      </c>
      <c r="C12" s="34" t="s">
        <v>93</v>
      </c>
      <c r="D12" s="35"/>
      <c r="E12" s="35"/>
      <c r="F12" s="35"/>
      <c r="G12" s="35"/>
      <c r="H12" s="36"/>
      <c r="I12" s="117" t="s">
        <v>94</v>
      </c>
      <c r="J12" s="84"/>
      <c r="K12" s="139">
        <v>22</v>
      </c>
      <c r="L12" s="181" t="s">
        <v>159</v>
      </c>
      <c r="M12" s="118" t="s">
        <v>97</v>
      </c>
      <c r="N12" s="35"/>
      <c r="O12" s="35"/>
      <c r="P12" s="301" t="s">
        <v>58</v>
      </c>
      <c r="Q12" s="302"/>
      <c r="R12" s="157" t="s">
        <v>101</v>
      </c>
      <c r="S12" s="165"/>
      <c r="T12" s="165"/>
      <c r="U12" s="149"/>
      <c r="X12" s="4">
        <f t="shared" si="0"/>
        <v>22</v>
      </c>
      <c r="Y12" s="2">
        <f t="shared" si="1"/>
        <v>0</v>
      </c>
    </row>
    <row r="13" spans="1:25" s="2" customFormat="1" ht="11.25">
      <c r="A13" s="166">
        <v>3</v>
      </c>
      <c r="B13" s="167" t="s">
        <v>124</v>
      </c>
      <c r="C13" s="168" t="s">
        <v>123</v>
      </c>
      <c r="D13" s="169"/>
      <c r="E13" s="169"/>
      <c r="F13" s="169"/>
      <c r="G13" s="169"/>
      <c r="H13" s="170"/>
      <c r="I13" s="177" t="s">
        <v>125</v>
      </c>
      <c r="J13" s="172"/>
      <c r="K13" s="171">
        <v>19</v>
      </c>
      <c r="L13" s="172"/>
      <c r="M13" s="173" t="s">
        <v>98</v>
      </c>
      <c r="N13" s="169"/>
      <c r="O13" s="169"/>
      <c r="P13" s="287" t="s">
        <v>158</v>
      </c>
      <c r="Q13" s="288"/>
      <c r="R13" s="174" t="s">
        <v>105</v>
      </c>
      <c r="S13" s="175"/>
      <c r="T13" s="175"/>
      <c r="U13" s="176"/>
      <c r="X13" s="4">
        <f t="shared" si="0"/>
        <v>19</v>
      </c>
      <c r="Y13" s="2">
        <f t="shared" si="1"/>
        <v>0</v>
      </c>
    </row>
    <row r="14" spans="1:24" ht="11.25">
      <c r="A14" s="37">
        <f>SUM(A5:A13)</f>
        <v>19</v>
      </c>
      <c r="B14" s="38"/>
      <c r="C14" s="39"/>
      <c r="D14" s="40"/>
      <c r="E14" s="40"/>
      <c r="F14" s="40"/>
      <c r="G14" s="40"/>
      <c r="H14" s="41"/>
      <c r="I14" s="85"/>
      <c r="J14" s="85" t="s">
        <v>154</v>
      </c>
      <c r="K14" s="70">
        <f>SUM(K5:K13)</f>
        <v>221</v>
      </c>
      <c r="L14" s="140"/>
      <c r="M14" s="39"/>
      <c r="N14" s="40"/>
      <c r="O14" s="40"/>
      <c r="P14" s="39"/>
      <c r="Q14" s="182"/>
      <c r="R14" s="39"/>
      <c r="S14" s="125"/>
      <c r="T14" s="125"/>
      <c r="U14" s="126"/>
      <c r="X14" s="5">
        <f>SUM(X5:X13)</f>
        <v>221</v>
      </c>
    </row>
    <row r="15" spans="19:21" ht="11.25">
      <c r="S15" s="42"/>
      <c r="T15" s="42"/>
      <c r="U15" s="179"/>
    </row>
    <row r="16" spans="1:21" ht="11.25">
      <c r="A16" s="43"/>
      <c r="B16" s="44"/>
      <c r="C16" s="66" t="s">
        <v>126</v>
      </c>
      <c r="D16" s="66" t="s">
        <v>127</v>
      </c>
      <c r="E16" s="66" t="s">
        <v>128</v>
      </c>
      <c r="F16" s="66" t="s">
        <v>129</v>
      </c>
      <c r="G16" s="66" t="s">
        <v>130</v>
      </c>
      <c r="H16" s="66" t="s">
        <v>131</v>
      </c>
      <c r="I16" s="66" t="s">
        <v>132</v>
      </c>
      <c r="J16" s="66" t="s">
        <v>133</v>
      </c>
      <c r="K16" s="66" t="s">
        <v>134</v>
      </c>
      <c r="L16" s="66" t="s">
        <v>135</v>
      </c>
      <c r="M16" s="66" t="s">
        <v>136</v>
      </c>
      <c r="N16" s="66" t="s">
        <v>137</v>
      </c>
      <c r="O16" s="66" t="s">
        <v>138</v>
      </c>
      <c r="P16" s="66" t="s">
        <v>139</v>
      </c>
      <c r="Q16" s="66" t="s">
        <v>140</v>
      </c>
      <c r="R16" s="66" t="s">
        <v>141</v>
      </c>
      <c r="S16" s="66" t="s">
        <v>142</v>
      </c>
      <c r="T16" s="66" t="s">
        <v>143</v>
      </c>
      <c r="U16" s="66" t="s">
        <v>144</v>
      </c>
    </row>
    <row r="17" spans="1:2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</row>
    <row r="18" spans="1:21" s="4" customFormat="1" ht="11.25">
      <c r="A18" s="47" t="s">
        <v>29</v>
      </c>
      <c r="B18" s="92"/>
      <c r="C18" s="93">
        <v>38743</v>
      </c>
      <c r="D18" s="93">
        <v>38750</v>
      </c>
      <c r="E18" s="93">
        <v>38757</v>
      </c>
      <c r="F18" s="93">
        <v>38764</v>
      </c>
      <c r="G18" s="93">
        <v>38771</v>
      </c>
      <c r="H18" s="93">
        <v>38778</v>
      </c>
      <c r="I18" s="93">
        <v>38785</v>
      </c>
      <c r="J18" s="93">
        <v>38792</v>
      </c>
      <c r="K18" s="93">
        <v>38799</v>
      </c>
      <c r="L18" s="93">
        <v>38806</v>
      </c>
      <c r="M18" s="93">
        <v>38813</v>
      </c>
      <c r="N18" s="93">
        <v>38820</v>
      </c>
      <c r="O18" s="93">
        <v>38827</v>
      </c>
      <c r="P18" s="93">
        <v>38834</v>
      </c>
      <c r="Q18" s="93">
        <v>38841</v>
      </c>
      <c r="R18" s="93">
        <v>38848</v>
      </c>
      <c r="S18" s="93">
        <v>38855</v>
      </c>
      <c r="T18" s="94">
        <v>38862</v>
      </c>
      <c r="U18" s="94">
        <v>38869</v>
      </c>
    </row>
    <row r="19" spans="1:21" ht="11.25">
      <c r="A19" s="45"/>
      <c r="B19" s="43"/>
      <c r="C19" s="43"/>
      <c r="D19" s="43"/>
      <c r="E19" s="43"/>
      <c r="F19" s="43"/>
      <c r="G19" s="43"/>
      <c r="H19" s="43"/>
      <c r="I19" s="49"/>
      <c r="J19" s="43"/>
      <c r="K19" s="43"/>
      <c r="L19" s="43"/>
      <c r="M19" s="49"/>
      <c r="N19" s="43"/>
      <c r="O19" s="43"/>
      <c r="P19" s="43"/>
      <c r="Q19" s="43"/>
      <c r="R19" s="43"/>
      <c r="S19" s="43"/>
      <c r="T19" s="43"/>
      <c r="U19" s="43"/>
    </row>
    <row r="20" spans="1:21" ht="11.25">
      <c r="A20" s="45" t="s">
        <v>30</v>
      </c>
      <c r="B20" s="43"/>
      <c r="C20" s="99" t="s">
        <v>67</v>
      </c>
      <c r="D20" s="106" t="s">
        <v>155</v>
      </c>
      <c r="E20" s="107" t="s">
        <v>113</v>
      </c>
      <c r="F20" s="99" t="s">
        <v>157</v>
      </c>
      <c r="G20" s="107" t="s">
        <v>113</v>
      </c>
      <c r="H20" s="106" t="s">
        <v>155</v>
      </c>
      <c r="I20" s="101"/>
      <c r="J20" s="100" t="s">
        <v>156</v>
      </c>
      <c r="K20" s="106" t="s">
        <v>155</v>
      </c>
      <c r="L20" s="100" t="s">
        <v>156</v>
      </c>
      <c r="M20" s="101"/>
      <c r="N20" s="99" t="s">
        <v>157</v>
      </c>
      <c r="O20" s="107" t="s">
        <v>113</v>
      </c>
      <c r="P20" s="99" t="s">
        <v>157</v>
      </c>
      <c r="Q20" s="106" t="s">
        <v>155</v>
      </c>
      <c r="R20" s="99" t="s">
        <v>157</v>
      </c>
      <c r="S20" s="107" t="s">
        <v>113</v>
      </c>
      <c r="T20" s="99" t="s">
        <v>157</v>
      </c>
      <c r="U20" s="100" t="s">
        <v>156</v>
      </c>
    </row>
    <row r="21" spans="1:21" ht="11.25">
      <c r="A21" s="51" t="s">
        <v>32</v>
      </c>
      <c r="B21" s="43"/>
      <c r="C21" s="99" t="s">
        <v>67</v>
      </c>
      <c r="D21" s="106" t="s">
        <v>155</v>
      </c>
      <c r="E21" s="107" t="s">
        <v>113</v>
      </c>
      <c r="F21" s="99" t="s">
        <v>157</v>
      </c>
      <c r="G21" s="107" t="s">
        <v>113</v>
      </c>
      <c r="H21" s="106" t="s">
        <v>155</v>
      </c>
      <c r="I21" s="104"/>
      <c r="J21" s="100" t="s">
        <v>156</v>
      </c>
      <c r="K21" s="106" t="s">
        <v>155</v>
      </c>
      <c r="L21" s="100" t="s">
        <v>156</v>
      </c>
      <c r="M21" s="104"/>
      <c r="N21" s="99" t="s">
        <v>157</v>
      </c>
      <c r="O21" s="107" t="s">
        <v>113</v>
      </c>
      <c r="P21" s="99" t="s">
        <v>157</v>
      </c>
      <c r="Q21" s="106" t="s">
        <v>155</v>
      </c>
      <c r="R21" s="99" t="s">
        <v>157</v>
      </c>
      <c r="S21" s="107" t="s">
        <v>113</v>
      </c>
      <c r="T21" s="99" t="s">
        <v>157</v>
      </c>
      <c r="U21" s="100" t="s">
        <v>156</v>
      </c>
    </row>
    <row r="22" spans="1:21" ht="11.25">
      <c r="A22" s="51"/>
      <c r="B22" s="43"/>
      <c r="C22" s="105"/>
      <c r="D22" s="105"/>
      <c r="E22" s="105"/>
      <c r="F22" s="105"/>
      <c r="G22" s="105"/>
      <c r="H22" s="105"/>
      <c r="I22" s="104"/>
      <c r="J22" s="105"/>
      <c r="K22" s="105"/>
      <c r="L22" s="105"/>
      <c r="M22" s="104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45" t="s">
        <v>33</v>
      </c>
      <c r="B23" s="43"/>
      <c r="C23" s="99" t="s">
        <v>67</v>
      </c>
      <c r="D23" s="106" t="s">
        <v>155</v>
      </c>
      <c r="E23" s="97" t="s">
        <v>122</v>
      </c>
      <c r="F23" s="99" t="s">
        <v>157</v>
      </c>
      <c r="G23" s="100" t="s">
        <v>156</v>
      </c>
      <c r="H23" s="106" t="s">
        <v>155</v>
      </c>
      <c r="I23" s="104"/>
      <c r="J23" s="180" t="s">
        <v>125</v>
      </c>
      <c r="K23" s="106" t="s">
        <v>155</v>
      </c>
      <c r="L23" s="180" t="s">
        <v>125</v>
      </c>
      <c r="M23" s="104"/>
      <c r="N23" s="99" t="s">
        <v>157</v>
      </c>
      <c r="O23" s="97" t="s">
        <v>122</v>
      </c>
      <c r="P23" s="99" t="s">
        <v>157</v>
      </c>
      <c r="Q23" s="102" t="s">
        <v>110</v>
      </c>
      <c r="R23" s="99" t="s">
        <v>157</v>
      </c>
      <c r="S23" s="97" t="s">
        <v>122</v>
      </c>
      <c r="T23" s="99" t="s">
        <v>157</v>
      </c>
      <c r="U23" s="100" t="s">
        <v>156</v>
      </c>
    </row>
    <row r="24" spans="1:21" ht="11.25">
      <c r="A24" s="51" t="s">
        <v>34</v>
      </c>
      <c r="B24" s="43"/>
      <c r="C24" s="119" t="s">
        <v>94</v>
      </c>
      <c r="D24" s="102" t="s">
        <v>110</v>
      </c>
      <c r="E24" s="97" t="s">
        <v>122</v>
      </c>
      <c r="F24" s="119" t="s">
        <v>94</v>
      </c>
      <c r="G24" s="100" t="s">
        <v>156</v>
      </c>
      <c r="H24" s="107" t="s">
        <v>113</v>
      </c>
      <c r="I24" s="104"/>
      <c r="J24" s="180" t="s">
        <v>125</v>
      </c>
      <c r="K24" s="107" t="s">
        <v>113</v>
      </c>
      <c r="L24" s="180" t="s">
        <v>125</v>
      </c>
      <c r="M24" s="104"/>
      <c r="N24" s="102" t="s">
        <v>110</v>
      </c>
      <c r="O24" s="97" t="s">
        <v>122</v>
      </c>
      <c r="P24" s="119" t="s">
        <v>94</v>
      </c>
      <c r="Q24" s="102" t="s">
        <v>110</v>
      </c>
      <c r="R24" s="106" t="s">
        <v>155</v>
      </c>
      <c r="S24" s="97" t="s">
        <v>122</v>
      </c>
      <c r="T24" s="99" t="s">
        <v>157</v>
      </c>
      <c r="U24" s="97" t="s">
        <v>122</v>
      </c>
    </row>
    <row r="25" spans="1:21" ht="11.25">
      <c r="A25" s="51" t="s">
        <v>35</v>
      </c>
      <c r="B25" s="45"/>
      <c r="C25" s="119" t="s">
        <v>94</v>
      </c>
      <c r="D25" s="102" t="s">
        <v>110</v>
      </c>
      <c r="E25" s="97" t="s">
        <v>122</v>
      </c>
      <c r="F25" s="119" t="s">
        <v>94</v>
      </c>
      <c r="G25" s="100" t="s">
        <v>156</v>
      </c>
      <c r="H25" s="107" t="s">
        <v>113</v>
      </c>
      <c r="I25" s="109"/>
      <c r="J25" s="180" t="s">
        <v>125</v>
      </c>
      <c r="K25" s="107" t="s">
        <v>113</v>
      </c>
      <c r="L25" s="180" t="s">
        <v>125</v>
      </c>
      <c r="M25" s="109"/>
      <c r="N25" s="102" t="s">
        <v>110</v>
      </c>
      <c r="O25" s="97" t="s">
        <v>122</v>
      </c>
      <c r="P25" s="119" t="s">
        <v>94</v>
      </c>
      <c r="Q25" s="102" t="s">
        <v>110</v>
      </c>
      <c r="R25" s="106" t="s">
        <v>155</v>
      </c>
      <c r="S25" s="97" t="s">
        <v>122</v>
      </c>
      <c r="T25" s="99" t="s">
        <v>157</v>
      </c>
      <c r="U25" s="97" t="s">
        <v>122</v>
      </c>
    </row>
    <row r="26" spans="1:21" ht="11.25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5"/>
      <c r="L26" s="48"/>
      <c r="M26" s="48"/>
      <c r="N26" s="45"/>
      <c r="O26" s="45"/>
      <c r="P26" s="45"/>
      <c r="Q26" s="45"/>
      <c r="R26" s="45"/>
      <c r="S26" s="45"/>
      <c r="T26" s="45"/>
      <c r="U26" s="45"/>
    </row>
    <row r="27" spans="1:21" s="4" customFormat="1" ht="11.25">
      <c r="A27" s="47" t="s">
        <v>36</v>
      </c>
      <c r="B27" s="92"/>
      <c r="C27" s="93">
        <v>38744</v>
      </c>
      <c r="D27" s="93">
        <v>38751</v>
      </c>
      <c r="E27" s="93">
        <v>38758</v>
      </c>
      <c r="F27" s="93">
        <v>38765</v>
      </c>
      <c r="G27" s="93">
        <v>38772</v>
      </c>
      <c r="H27" s="93">
        <v>38779</v>
      </c>
      <c r="I27" s="93">
        <v>38786</v>
      </c>
      <c r="J27" s="93">
        <v>38793</v>
      </c>
      <c r="K27" s="93">
        <v>38800</v>
      </c>
      <c r="L27" s="93">
        <v>38807</v>
      </c>
      <c r="M27" s="93">
        <v>38814</v>
      </c>
      <c r="N27" s="93">
        <v>38821</v>
      </c>
      <c r="O27" s="93">
        <v>38828</v>
      </c>
      <c r="P27" s="93">
        <v>38835</v>
      </c>
      <c r="Q27" s="93">
        <v>38842</v>
      </c>
      <c r="R27" s="93">
        <v>38849</v>
      </c>
      <c r="S27" s="94">
        <v>38856</v>
      </c>
      <c r="T27" s="94">
        <v>38863</v>
      </c>
      <c r="U27" s="94">
        <v>38870</v>
      </c>
    </row>
    <row r="28" spans="1:21" ht="11.25">
      <c r="A28" s="53" t="s">
        <v>37</v>
      </c>
      <c r="B28" s="43"/>
      <c r="C28" s="100" t="s">
        <v>156</v>
      </c>
      <c r="D28" s="99" t="s">
        <v>67</v>
      </c>
      <c r="E28" s="102" t="s">
        <v>110</v>
      </c>
      <c r="F28" s="178" t="s">
        <v>125</v>
      </c>
      <c r="G28" s="102" t="s">
        <v>110</v>
      </c>
      <c r="H28" s="119" t="s">
        <v>94</v>
      </c>
      <c r="I28" s="101"/>
      <c r="J28" s="99" t="s">
        <v>157</v>
      </c>
      <c r="K28" s="97" t="s">
        <v>122</v>
      </c>
      <c r="L28" s="99" t="s">
        <v>157</v>
      </c>
      <c r="M28" s="101"/>
      <c r="N28" s="100" t="s">
        <v>156</v>
      </c>
      <c r="O28" s="106" t="s">
        <v>155</v>
      </c>
      <c r="P28" s="185" t="s">
        <v>125</v>
      </c>
      <c r="Q28" s="119" t="s">
        <v>94</v>
      </c>
      <c r="R28" s="107" t="s">
        <v>113</v>
      </c>
      <c r="S28" s="99" t="s">
        <v>157</v>
      </c>
      <c r="T28" s="100" t="s">
        <v>156</v>
      </c>
      <c r="U28" s="102" t="s">
        <v>110</v>
      </c>
    </row>
    <row r="29" spans="1:21" ht="11.25">
      <c r="A29" s="54" t="s">
        <v>38</v>
      </c>
      <c r="B29" s="43"/>
      <c r="C29" s="100" t="s">
        <v>156</v>
      </c>
      <c r="D29" s="99" t="s">
        <v>67</v>
      </c>
      <c r="E29" s="102" t="s">
        <v>110</v>
      </c>
      <c r="F29" s="178" t="s">
        <v>125</v>
      </c>
      <c r="G29" s="102" t="s">
        <v>110</v>
      </c>
      <c r="H29" s="119" t="s">
        <v>94</v>
      </c>
      <c r="I29" s="110" t="s">
        <v>83</v>
      </c>
      <c r="J29" s="99" t="s">
        <v>157</v>
      </c>
      <c r="K29" s="97" t="s">
        <v>122</v>
      </c>
      <c r="L29" s="99" t="s">
        <v>157</v>
      </c>
      <c r="M29" s="110" t="s">
        <v>82</v>
      </c>
      <c r="N29" s="100" t="s">
        <v>156</v>
      </c>
      <c r="O29" s="106" t="s">
        <v>155</v>
      </c>
      <c r="P29" s="185" t="s">
        <v>125</v>
      </c>
      <c r="Q29" s="119" t="s">
        <v>94</v>
      </c>
      <c r="R29" s="107" t="s">
        <v>113</v>
      </c>
      <c r="S29" s="99" t="s">
        <v>157</v>
      </c>
      <c r="T29" s="100" t="s">
        <v>156</v>
      </c>
      <c r="U29" s="102" t="s">
        <v>110</v>
      </c>
    </row>
    <row r="30" spans="1:21" ht="11.25">
      <c r="A30" s="54"/>
      <c r="B30" s="43"/>
      <c r="C30" s="105"/>
      <c r="D30" s="105"/>
      <c r="E30" s="105"/>
      <c r="F30" s="105"/>
      <c r="G30" s="105"/>
      <c r="H30" s="105"/>
      <c r="I30" s="110" t="s">
        <v>85</v>
      </c>
      <c r="J30" s="105"/>
      <c r="K30" s="105"/>
      <c r="L30" s="105"/>
      <c r="M30" s="110" t="s">
        <v>84</v>
      </c>
      <c r="N30" s="105"/>
      <c r="O30" s="105"/>
      <c r="P30" s="105"/>
      <c r="Q30" s="105"/>
      <c r="R30" s="105"/>
      <c r="S30" s="105"/>
      <c r="T30" s="105"/>
      <c r="U30" s="105"/>
    </row>
    <row r="31" spans="1:21" ht="11.25">
      <c r="A31" s="53" t="s">
        <v>39</v>
      </c>
      <c r="B31" s="43"/>
      <c r="C31" s="100" t="s">
        <v>156</v>
      </c>
      <c r="D31" s="97" t="s">
        <v>122</v>
      </c>
      <c r="E31" s="106" t="s">
        <v>155</v>
      </c>
      <c r="F31" s="178" t="s">
        <v>125</v>
      </c>
      <c r="G31" s="102" t="s">
        <v>110</v>
      </c>
      <c r="H31" s="119" t="s">
        <v>94</v>
      </c>
      <c r="I31" s="110" t="s">
        <v>85</v>
      </c>
      <c r="J31" s="99" t="s">
        <v>157</v>
      </c>
      <c r="K31" s="97" t="s">
        <v>122</v>
      </c>
      <c r="L31" s="99" t="s">
        <v>157</v>
      </c>
      <c r="M31" s="110" t="s">
        <v>84</v>
      </c>
      <c r="N31" s="100" t="s">
        <v>156</v>
      </c>
      <c r="O31" s="119" t="s">
        <v>94</v>
      </c>
      <c r="P31" s="185" t="s">
        <v>125</v>
      </c>
      <c r="Q31" s="119" t="s">
        <v>94</v>
      </c>
      <c r="R31" s="107" t="s">
        <v>113</v>
      </c>
      <c r="S31" s="99" t="s">
        <v>157</v>
      </c>
      <c r="T31" s="100" t="s">
        <v>156</v>
      </c>
      <c r="U31" s="186" t="s">
        <v>125</v>
      </c>
    </row>
    <row r="32" spans="1:21" ht="11.25">
      <c r="A32" s="55" t="s">
        <v>40</v>
      </c>
      <c r="B32" s="43"/>
      <c r="C32" s="100" t="s">
        <v>156</v>
      </c>
      <c r="D32" s="97" t="s">
        <v>122</v>
      </c>
      <c r="E32" s="106" t="s">
        <v>155</v>
      </c>
      <c r="F32" s="178" t="s">
        <v>125</v>
      </c>
      <c r="G32" s="102" t="s">
        <v>110</v>
      </c>
      <c r="H32" s="119" t="s">
        <v>94</v>
      </c>
      <c r="I32" s="110" t="s">
        <v>83</v>
      </c>
      <c r="J32" s="106" t="s">
        <v>155</v>
      </c>
      <c r="K32" s="97" t="s">
        <v>122</v>
      </c>
      <c r="L32" s="99" t="s">
        <v>157</v>
      </c>
      <c r="M32" s="110" t="s">
        <v>78</v>
      </c>
      <c r="N32" s="100" t="s">
        <v>156</v>
      </c>
      <c r="O32" s="119" t="s">
        <v>94</v>
      </c>
      <c r="P32" s="185" t="s">
        <v>125</v>
      </c>
      <c r="Q32" s="119" t="s">
        <v>94</v>
      </c>
      <c r="R32" s="107" t="s">
        <v>113</v>
      </c>
      <c r="S32" s="99" t="s">
        <v>157</v>
      </c>
      <c r="T32" s="100" t="s">
        <v>156</v>
      </c>
      <c r="U32" s="186" t="s">
        <v>125</v>
      </c>
    </row>
    <row r="33" spans="1:21" ht="11.25">
      <c r="A33" s="56" t="s">
        <v>41</v>
      </c>
      <c r="B33" s="57"/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145</v>
      </c>
      <c r="J33" s="120" t="s">
        <v>42</v>
      </c>
      <c r="K33" s="120" t="s">
        <v>42</v>
      </c>
      <c r="L33" s="120" t="s">
        <v>42</v>
      </c>
      <c r="M33" s="110" t="s">
        <v>85</v>
      </c>
      <c r="N33" s="120" t="s">
        <v>42</v>
      </c>
      <c r="O33" s="120" t="s">
        <v>42</v>
      </c>
      <c r="P33" s="120" t="s">
        <v>42</v>
      </c>
      <c r="Q33" s="120" t="s">
        <v>42</v>
      </c>
      <c r="R33" s="120" t="s">
        <v>42</v>
      </c>
      <c r="S33" s="120" t="s">
        <v>42</v>
      </c>
      <c r="T33" s="120" t="s">
        <v>42</v>
      </c>
      <c r="U33" s="120" t="s">
        <v>42</v>
      </c>
    </row>
    <row r="34" spans="1:21" ht="11.25">
      <c r="A34" s="53" t="s">
        <v>43</v>
      </c>
      <c r="B34" s="43"/>
      <c r="C34" s="107" t="s">
        <v>113</v>
      </c>
      <c r="D34" s="97" t="s">
        <v>122</v>
      </c>
      <c r="E34" s="99" t="s">
        <v>157</v>
      </c>
      <c r="F34" s="100" t="s">
        <v>156</v>
      </c>
      <c r="G34" s="97" t="s">
        <v>122</v>
      </c>
      <c r="H34" s="99" t="s">
        <v>157</v>
      </c>
      <c r="I34" s="110" t="s">
        <v>75</v>
      </c>
      <c r="J34" s="106" t="s">
        <v>155</v>
      </c>
      <c r="K34" s="107" t="s">
        <v>113</v>
      </c>
      <c r="L34" s="119" t="s">
        <v>94</v>
      </c>
      <c r="M34" s="110" t="s">
        <v>84</v>
      </c>
      <c r="N34" s="107" t="s">
        <v>113</v>
      </c>
      <c r="O34" s="119" t="s">
        <v>94</v>
      </c>
      <c r="P34" s="97" t="s">
        <v>122</v>
      </c>
      <c r="Q34" s="99" t="s">
        <v>157</v>
      </c>
      <c r="R34" s="102" t="s">
        <v>110</v>
      </c>
      <c r="S34" s="102" t="s">
        <v>110</v>
      </c>
      <c r="T34" s="97" t="s">
        <v>122</v>
      </c>
      <c r="U34" s="99" t="s">
        <v>157</v>
      </c>
    </row>
    <row r="35" spans="1:21" ht="11.25">
      <c r="A35" s="53" t="s">
        <v>44</v>
      </c>
      <c r="B35" s="43"/>
      <c r="C35" s="107" t="s">
        <v>113</v>
      </c>
      <c r="D35" s="178" t="s">
        <v>125</v>
      </c>
      <c r="E35" s="99" t="s">
        <v>157</v>
      </c>
      <c r="F35" s="100" t="s">
        <v>156</v>
      </c>
      <c r="G35" s="97" t="s">
        <v>122</v>
      </c>
      <c r="H35" s="99" t="s">
        <v>157</v>
      </c>
      <c r="I35" s="110" t="s">
        <v>74</v>
      </c>
      <c r="J35" s="106" t="s">
        <v>155</v>
      </c>
      <c r="K35" s="107" t="s">
        <v>113</v>
      </c>
      <c r="L35" s="119" t="s">
        <v>94</v>
      </c>
      <c r="M35" s="110" t="s">
        <v>85</v>
      </c>
      <c r="N35" s="107" t="s">
        <v>113</v>
      </c>
      <c r="O35" s="119" t="s">
        <v>94</v>
      </c>
      <c r="P35" s="97" t="s">
        <v>122</v>
      </c>
      <c r="Q35" s="99" t="s">
        <v>157</v>
      </c>
      <c r="R35" s="102" t="s">
        <v>110</v>
      </c>
      <c r="S35" s="102" t="s">
        <v>110</v>
      </c>
      <c r="T35" s="97" t="s">
        <v>122</v>
      </c>
      <c r="U35" s="99" t="s">
        <v>157</v>
      </c>
    </row>
    <row r="36" spans="1:21" ht="11.25">
      <c r="A36" s="53"/>
      <c r="B36" s="43"/>
      <c r="C36" s="105"/>
      <c r="D36" s="105"/>
      <c r="E36" s="105"/>
      <c r="F36" s="105"/>
      <c r="G36" s="105"/>
      <c r="H36" s="105"/>
      <c r="I36" s="110" t="s">
        <v>75</v>
      </c>
      <c r="J36" s="105"/>
      <c r="K36" s="105"/>
      <c r="L36" s="105"/>
      <c r="M36" s="110" t="s">
        <v>86</v>
      </c>
      <c r="N36" s="105"/>
      <c r="O36" s="105"/>
      <c r="P36" s="105"/>
      <c r="Q36" s="105"/>
      <c r="R36" s="105"/>
      <c r="S36" s="105"/>
      <c r="T36" s="105"/>
      <c r="U36" s="105"/>
    </row>
    <row r="37" spans="1:21" ht="11.25">
      <c r="A37" s="53" t="s">
        <v>45</v>
      </c>
      <c r="B37" s="43"/>
      <c r="C37" s="107" t="s">
        <v>113</v>
      </c>
      <c r="D37" s="178" t="s">
        <v>125</v>
      </c>
      <c r="E37" s="99" t="s">
        <v>157</v>
      </c>
      <c r="F37" s="100" t="s">
        <v>156</v>
      </c>
      <c r="G37" s="97" t="s">
        <v>122</v>
      </c>
      <c r="H37" s="99" t="s">
        <v>157</v>
      </c>
      <c r="I37" s="110" t="s">
        <v>76</v>
      </c>
      <c r="J37" s="102" t="s">
        <v>110</v>
      </c>
      <c r="K37" s="107" t="s">
        <v>113</v>
      </c>
      <c r="L37" s="119" t="s">
        <v>94</v>
      </c>
      <c r="M37" s="110" t="s">
        <v>146</v>
      </c>
      <c r="N37" s="107" t="s">
        <v>113</v>
      </c>
      <c r="O37" s="99" t="s">
        <v>157</v>
      </c>
      <c r="P37" s="97" t="s">
        <v>122</v>
      </c>
      <c r="Q37" s="99" t="s">
        <v>157</v>
      </c>
      <c r="R37" s="100" t="s">
        <v>156</v>
      </c>
      <c r="S37" s="102" t="s">
        <v>110</v>
      </c>
      <c r="T37" s="97" t="s">
        <v>122</v>
      </c>
      <c r="U37" s="99" t="s">
        <v>157</v>
      </c>
    </row>
    <row r="38" spans="1:21" ht="11.25">
      <c r="A38" s="53" t="s">
        <v>46</v>
      </c>
      <c r="B38" s="43"/>
      <c r="C38" s="107" t="s">
        <v>113</v>
      </c>
      <c r="D38" s="178" t="s">
        <v>125</v>
      </c>
      <c r="E38" s="99" t="s">
        <v>157</v>
      </c>
      <c r="F38" s="100" t="s">
        <v>156</v>
      </c>
      <c r="G38" s="97" t="s">
        <v>122</v>
      </c>
      <c r="H38" s="99" t="s">
        <v>157</v>
      </c>
      <c r="I38" s="110" t="s">
        <v>77</v>
      </c>
      <c r="J38" s="102" t="s">
        <v>110</v>
      </c>
      <c r="K38" s="107" t="s">
        <v>113</v>
      </c>
      <c r="L38" s="119" t="s">
        <v>94</v>
      </c>
      <c r="M38" s="110" t="s">
        <v>86</v>
      </c>
      <c r="N38" s="107" t="s">
        <v>113</v>
      </c>
      <c r="O38" s="99" t="s">
        <v>157</v>
      </c>
      <c r="P38" s="97" t="s">
        <v>122</v>
      </c>
      <c r="Q38" s="99" t="s">
        <v>157</v>
      </c>
      <c r="R38" s="100" t="s">
        <v>156</v>
      </c>
      <c r="S38" s="102" t="s">
        <v>110</v>
      </c>
      <c r="T38" s="97" t="s">
        <v>122</v>
      </c>
      <c r="U38" s="99" t="s">
        <v>157</v>
      </c>
    </row>
    <row r="39" spans="1:21" ht="11.25">
      <c r="A39" s="45"/>
      <c r="B39" s="43"/>
      <c r="C39" s="43"/>
      <c r="D39" s="43"/>
      <c r="E39" s="45"/>
      <c r="F39" s="43"/>
      <c r="G39" s="43"/>
      <c r="H39" s="43"/>
      <c r="I39" s="48"/>
      <c r="J39" s="43"/>
      <c r="K39" s="43"/>
      <c r="L39" s="43"/>
      <c r="M39" s="48"/>
      <c r="N39" s="45"/>
      <c r="O39" s="45"/>
      <c r="P39" s="43"/>
      <c r="Q39" s="43"/>
      <c r="R39" s="43"/>
      <c r="S39" s="43"/>
      <c r="T39" s="43"/>
      <c r="U39" s="43"/>
    </row>
    <row r="40" spans="5:21" s="60" customFormat="1" ht="12.75">
      <c r="E40" s="61"/>
      <c r="M40" s="61"/>
      <c r="U40" s="58"/>
    </row>
    <row r="41" spans="1:8" ht="12.75">
      <c r="A41" s="183"/>
      <c r="B41" s="184"/>
      <c r="C41" s="184"/>
      <c r="D41" s="184"/>
      <c r="E41" s="184"/>
      <c r="F41" s="184"/>
      <c r="G41" s="184"/>
      <c r="H41" s="184"/>
    </row>
  </sheetData>
  <sheetProtection/>
  <mergeCells count="10">
    <mergeCell ref="P13:Q13"/>
    <mergeCell ref="I1:J1"/>
    <mergeCell ref="P5:Q5"/>
    <mergeCell ref="P6:Q6"/>
    <mergeCell ref="P7:Q7"/>
    <mergeCell ref="P8:Q8"/>
    <mergeCell ref="P9:Q9"/>
    <mergeCell ref="P10:Q10"/>
    <mergeCell ref="P11:Q11"/>
    <mergeCell ref="P12:Q12"/>
  </mergeCells>
  <hyperlinks>
    <hyperlink ref="R8" r:id="rId1" display="Risto.pitkanen@savonia-amk.fi"/>
    <hyperlink ref="R11" r:id="rId2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zoomScalePageLayoutView="0" workbookViewId="0" topLeftCell="A1">
      <selection activeCell="F54" sqref="F54"/>
    </sheetView>
  </sheetViews>
  <sheetFormatPr defaultColWidth="9.33203125" defaultRowHeight="11.25"/>
  <cols>
    <col min="1" max="1" width="12" style="0" customWidth="1"/>
    <col min="2" max="2" width="8.16015625" style="0" customWidth="1"/>
    <col min="3" max="3" width="8.33203125" style="0" customWidth="1"/>
    <col min="4" max="4" width="8" style="0" customWidth="1"/>
    <col min="5" max="5" width="8.16015625" style="0" customWidth="1"/>
    <col min="6" max="6" width="8.33203125" style="0" customWidth="1"/>
    <col min="7" max="7" width="8.16015625" style="0" customWidth="1"/>
    <col min="8" max="8" width="8" style="0" customWidth="1"/>
    <col min="9" max="9" width="8.33203125" style="0" customWidth="1"/>
    <col min="10" max="10" width="5.83203125" style="0" customWidth="1"/>
    <col min="11" max="11" width="8.16015625" style="0" customWidth="1"/>
    <col min="12" max="12" width="5" style="0" customWidth="1"/>
    <col min="13" max="13" width="7.66015625" style="0" customWidth="1"/>
    <col min="14" max="14" width="8" style="0" customWidth="1"/>
    <col min="15" max="16" width="8.16015625" style="0" customWidth="1"/>
    <col min="17" max="17" width="8.33203125" style="0" customWidth="1"/>
    <col min="18" max="18" width="8.5" style="0" customWidth="1"/>
    <col min="19" max="19" width="5.83203125" style="0" customWidth="1"/>
    <col min="20" max="20" width="8.16015625" style="0" customWidth="1"/>
    <col min="21" max="21" width="8.33203125" style="0" customWidth="1"/>
  </cols>
  <sheetData>
    <row r="1" spans="1:18" ht="15.75">
      <c r="A1" s="1" t="s">
        <v>171</v>
      </c>
      <c r="B1" s="2"/>
      <c r="C1" s="2"/>
      <c r="D1" s="2"/>
      <c r="E1" s="2"/>
      <c r="F1" s="2"/>
      <c r="G1" s="2"/>
      <c r="H1" s="2"/>
      <c r="I1" s="286">
        <v>39246</v>
      </c>
      <c r="J1" s="28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5" s="2" customFormat="1" ht="11.25">
      <c r="A5" s="7">
        <v>1</v>
      </c>
      <c r="B5" s="8" t="s">
        <v>166</v>
      </c>
      <c r="C5" s="141" t="s">
        <v>232</v>
      </c>
      <c r="D5" s="123"/>
      <c r="E5" s="123"/>
      <c r="F5" s="123"/>
      <c r="G5" s="123"/>
      <c r="H5" s="123"/>
      <c r="I5" s="86" t="s">
        <v>219</v>
      </c>
      <c r="J5" s="77"/>
      <c r="K5" s="122">
        <v>6</v>
      </c>
      <c r="L5" s="192" t="s">
        <v>234</v>
      </c>
      <c r="M5" s="141" t="s">
        <v>218</v>
      </c>
      <c r="N5" s="123"/>
      <c r="O5" s="123"/>
      <c r="P5" s="77"/>
      <c r="Q5" s="75" t="s">
        <v>233</v>
      </c>
      <c r="R5" s="158" t="s">
        <v>223</v>
      </c>
      <c r="S5" s="158"/>
      <c r="T5" s="158"/>
      <c r="U5" s="142"/>
      <c r="X5" s="4">
        <f aca="true" t="shared" si="0" ref="X5:X13">COUNTIF($C$19:$U$37,I5)</f>
        <v>6</v>
      </c>
      <c r="Y5" s="2">
        <f aca="true" t="shared" si="1" ref="Y5:Y13">X5-K5</f>
        <v>0</v>
      </c>
    </row>
    <row r="6" spans="1:25" s="2" customFormat="1" ht="11.25">
      <c r="A6" s="9">
        <v>3</v>
      </c>
      <c r="B6" s="10" t="s">
        <v>225</v>
      </c>
      <c r="C6" s="127" t="s">
        <v>226</v>
      </c>
      <c r="D6" s="128"/>
      <c r="E6" s="128"/>
      <c r="F6" s="128"/>
      <c r="G6" s="128"/>
      <c r="H6" s="128"/>
      <c r="I6" s="87" t="s">
        <v>212</v>
      </c>
      <c r="J6" s="78"/>
      <c r="K6" s="133">
        <v>30</v>
      </c>
      <c r="L6" s="78"/>
      <c r="M6" s="197" t="s">
        <v>238</v>
      </c>
      <c r="N6" s="128"/>
      <c r="O6" s="128"/>
      <c r="P6" s="78"/>
      <c r="Q6" s="71" t="s">
        <v>58</v>
      </c>
      <c r="R6" s="151" t="s">
        <v>237</v>
      </c>
      <c r="S6" s="159"/>
      <c r="T6" s="159"/>
      <c r="U6" s="143"/>
      <c r="X6" s="4">
        <f t="shared" si="0"/>
        <v>30</v>
      </c>
      <c r="Y6" s="2">
        <f t="shared" si="1"/>
        <v>0</v>
      </c>
    </row>
    <row r="7" spans="1:25" s="2" customFormat="1" ht="11.25">
      <c r="A7" s="11">
        <v>4</v>
      </c>
      <c r="B7" s="68" t="s">
        <v>165</v>
      </c>
      <c r="C7" s="129" t="s">
        <v>213</v>
      </c>
      <c r="D7" s="130"/>
      <c r="E7" s="130"/>
      <c r="F7" s="130"/>
      <c r="G7" s="130"/>
      <c r="H7" s="130"/>
      <c r="I7" s="69" t="s">
        <v>172</v>
      </c>
      <c r="J7" s="79"/>
      <c r="K7" s="134">
        <v>30</v>
      </c>
      <c r="L7" s="79"/>
      <c r="M7" s="124" t="s">
        <v>214</v>
      </c>
      <c r="N7" s="130"/>
      <c r="O7" s="130"/>
      <c r="P7" s="79"/>
      <c r="Q7" s="68" t="s">
        <v>58</v>
      </c>
      <c r="R7" s="152" t="s">
        <v>215</v>
      </c>
      <c r="S7" s="160"/>
      <c r="T7" s="160"/>
      <c r="U7" s="144"/>
      <c r="X7" s="4">
        <f t="shared" si="0"/>
        <v>30</v>
      </c>
      <c r="Y7" s="2">
        <f t="shared" si="1"/>
        <v>0</v>
      </c>
    </row>
    <row r="8" spans="1:25" s="2" customFormat="1" ht="11.25">
      <c r="A8" s="12">
        <v>5</v>
      </c>
      <c r="B8" s="13" t="s">
        <v>163</v>
      </c>
      <c r="C8" s="14" t="s">
        <v>164</v>
      </c>
      <c r="D8" s="15"/>
      <c r="E8" s="15"/>
      <c r="F8" s="15"/>
      <c r="G8" s="15"/>
      <c r="H8" s="16"/>
      <c r="I8" s="112" t="s">
        <v>220</v>
      </c>
      <c r="J8" s="80"/>
      <c r="K8" s="135">
        <v>35</v>
      </c>
      <c r="L8" s="80"/>
      <c r="M8" s="114" t="s">
        <v>9</v>
      </c>
      <c r="N8" s="15"/>
      <c r="O8" s="15"/>
      <c r="P8" s="15"/>
      <c r="Q8" s="74" t="s">
        <v>58</v>
      </c>
      <c r="R8" s="153" t="s">
        <v>104</v>
      </c>
      <c r="S8" s="161"/>
      <c r="T8" s="161"/>
      <c r="U8" s="145"/>
      <c r="V8" s="65"/>
      <c r="X8" s="4">
        <f t="shared" si="0"/>
        <v>35</v>
      </c>
      <c r="Y8" s="2">
        <f t="shared" si="1"/>
        <v>0</v>
      </c>
    </row>
    <row r="9" spans="1:25" s="2" customFormat="1" ht="11.25">
      <c r="A9" s="17">
        <v>3</v>
      </c>
      <c r="B9" s="18" t="s">
        <v>57</v>
      </c>
      <c r="C9" s="19" t="s">
        <v>230</v>
      </c>
      <c r="D9" s="20"/>
      <c r="E9" s="20"/>
      <c r="F9" s="20"/>
      <c r="G9" s="20"/>
      <c r="H9" s="21"/>
      <c r="I9" s="88" t="s">
        <v>173</v>
      </c>
      <c r="J9" s="81"/>
      <c r="K9" s="136">
        <v>8</v>
      </c>
      <c r="L9" s="198" t="s">
        <v>251</v>
      </c>
      <c r="M9" s="115" t="s">
        <v>98</v>
      </c>
      <c r="N9" s="20"/>
      <c r="O9" s="20"/>
      <c r="P9" s="20"/>
      <c r="Q9" s="73" t="s">
        <v>58</v>
      </c>
      <c r="R9" s="154" t="s">
        <v>105</v>
      </c>
      <c r="S9" s="162"/>
      <c r="T9" s="162"/>
      <c r="U9" s="146"/>
      <c r="V9" s="65"/>
      <c r="X9" s="4">
        <f t="shared" si="0"/>
        <v>8</v>
      </c>
      <c r="Y9" s="2">
        <f t="shared" si="1"/>
        <v>0</v>
      </c>
    </row>
    <row r="10" spans="1:25" s="2" customFormat="1" ht="11.25">
      <c r="A10" s="22">
        <v>6</v>
      </c>
      <c r="B10" s="23" t="s">
        <v>242</v>
      </c>
      <c r="C10" s="24" t="s">
        <v>241</v>
      </c>
      <c r="D10" s="25"/>
      <c r="E10" s="25"/>
      <c r="F10" s="25"/>
      <c r="G10" s="25"/>
      <c r="H10" s="26"/>
      <c r="I10" s="89" t="s">
        <v>174</v>
      </c>
      <c r="J10" s="82"/>
      <c r="K10" s="137">
        <v>20</v>
      </c>
      <c r="L10" s="193" t="s">
        <v>235</v>
      </c>
      <c r="M10" s="116" t="s">
        <v>221</v>
      </c>
      <c r="N10" s="25"/>
      <c r="O10" s="25"/>
      <c r="P10" s="25"/>
      <c r="Q10" s="72" t="s">
        <v>229</v>
      </c>
      <c r="R10" s="163" t="s">
        <v>222</v>
      </c>
      <c r="S10" s="163"/>
      <c r="T10" s="163"/>
      <c r="U10" s="147"/>
      <c r="V10" s="65"/>
      <c r="X10" s="4">
        <f t="shared" si="0"/>
        <v>20</v>
      </c>
      <c r="Y10" s="2">
        <f t="shared" si="1"/>
        <v>0</v>
      </c>
    </row>
    <row r="11" spans="1:25" s="2" customFormat="1" ht="11.25">
      <c r="A11" s="27">
        <v>5</v>
      </c>
      <c r="B11" s="64" t="s">
        <v>228</v>
      </c>
      <c r="C11" s="29" t="s">
        <v>231</v>
      </c>
      <c r="D11" s="30"/>
      <c r="E11" s="30"/>
      <c r="F11" s="30"/>
      <c r="G11" s="30"/>
      <c r="H11" s="31"/>
      <c r="I11" s="90" t="s">
        <v>209</v>
      </c>
      <c r="J11" s="83"/>
      <c r="K11" s="138">
        <v>19</v>
      </c>
      <c r="L11" s="194" t="s">
        <v>236</v>
      </c>
      <c r="M11" s="63" t="s">
        <v>210</v>
      </c>
      <c r="N11" s="30"/>
      <c r="O11" s="30"/>
      <c r="P11" s="30"/>
      <c r="Q11" s="64" t="s">
        <v>158</v>
      </c>
      <c r="R11" s="164" t="s">
        <v>211</v>
      </c>
      <c r="S11" s="164"/>
      <c r="T11" s="164"/>
      <c r="U11" s="148"/>
      <c r="V11" s="65"/>
      <c r="X11" s="4">
        <f t="shared" si="0"/>
        <v>19</v>
      </c>
      <c r="Y11" s="2">
        <f t="shared" si="1"/>
        <v>0</v>
      </c>
    </row>
    <row r="12" spans="1:25" s="2" customFormat="1" ht="11.25">
      <c r="A12" s="32">
        <v>4</v>
      </c>
      <c r="B12" s="33" t="s">
        <v>168</v>
      </c>
      <c r="C12" s="34" t="s">
        <v>240</v>
      </c>
      <c r="D12" s="35"/>
      <c r="E12" s="35"/>
      <c r="F12" s="35"/>
      <c r="G12" s="35"/>
      <c r="H12" s="36"/>
      <c r="I12" s="117" t="s">
        <v>224</v>
      </c>
      <c r="J12" s="84"/>
      <c r="K12" s="139">
        <v>30</v>
      </c>
      <c r="L12" s="181"/>
      <c r="M12" s="118" t="s">
        <v>61</v>
      </c>
      <c r="N12" s="35"/>
      <c r="O12" s="35"/>
      <c r="P12" s="35"/>
      <c r="Q12" s="121" t="s">
        <v>158</v>
      </c>
      <c r="R12" s="157" t="s">
        <v>106</v>
      </c>
      <c r="S12" s="165"/>
      <c r="T12" s="165"/>
      <c r="U12" s="149"/>
      <c r="X12" s="4">
        <f t="shared" si="0"/>
        <v>30</v>
      </c>
      <c r="Y12" s="2">
        <f t="shared" si="1"/>
        <v>0</v>
      </c>
    </row>
    <row r="13" spans="1:25" s="2" customFormat="1" ht="11.25">
      <c r="A13" s="166">
        <v>3</v>
      </c>
      <c r="B13" s="167" t="s">
        <v>169</v>
      </c>
      <c r="C13" s="168" t="s">
        <v>170</v>
      </c>
      <c r="D13" s="169"/>
      <c r="E13" s="169"/>
      <c r="F13" s="169"/>
      <c r="G13" s="169"/>
      <c r="H13" s="170"/>
      <c r="I13" s="177" t="s">
        <v>175</v>
      </c>
      <c r="J13" s="172"/>
      <c r="K13" s="171">
        <v>30</v>
      </c>
      <c r="L13" s="172"/>
      <c r="M13" s="173" t="s">
        <v>98</v>
      </c>
      <c r="N13" s="169"/>
      <c r="O13" s="169"/>
      <c r="P13" s="187"/>
      <c r="Q13" s="187" t="s">
        <v>58</v>
      </c>
      <c r="R13" s="174" t="s">
        <v>105</v>
      </c>
      <c r="S13" s="175"/>
      <c r="T13" s="175"/>
      <c r="U13" s="176"/>
      <c r="X13" s="4">
        <f t="shared" si="0"/>
        <v>30</v>
      </c>
      <c r="Y13" s="2">
        <f t="shared" si="1"/>
        <v>0</v>
      </c>
    </row>
    <row r="14" spans="1:24" ht="11.25">
      <c r="A14" s="37">
        <f>SUM(A5:A13)</f>
        <v>34</v>
      </c>
      <c r="B14" s="38"/>
      <c r="C14" s="39"/>
      <c r="D14" s="40"/>
      <c r="E14" s="40"/>
      <c r="F14" s="40"/>
      <c r="G14" s="40"/>
      <c r="H14" s="41"/>
      <c r="I14" s="85"/>
      <c r="J14" s="85" t="s">
        <v>176</v>
      </c>
      <c r="K14" s="70">
        <f>SUM(K5:K13)</f>
        <v>208</v>
      </c>
      <c r="L14" s="140"/>
      <c r="M14" s="39"/>
      <c r="N14" s="40"/>
      <c r="O14" s="40"/>
      <c r="P14" s="40"/>
      <c r="Q14" s="38"/>
      <c r="R14" s="39"/>
      <c r="S14" s="125"/>
      <c r="T14" s="125"/>
      <c r="U14" s="126"/>
      <c r="X14" s="5">
        <f>SUM(X5:X13)</f>
        <v>208</v>
      </c>
    </row>
    <row r="15" spans="19:20" ht="11.25">
      <c r="S15" s="42"/>
      <c r="T15" s="42"/>
    </row>
    <row r="16" spans="1:25" ht="11.25">
      <c r="A16" s="43"/>
      <c r="B16" s="44"/>
      <c r="C16" s="66" t="s">
        <v>10</v>
      </c>
      <c r="D16" s="66" t="s">
        <v>11</v>
      </c>
      <c r="E16" s="66" t="s">
        <v>12</v>
      </c>
      <c r="F16" s="66" t="s">
        <v>13</v>
      </c>
      <c r="G16" s="66" t="s">
        <v>14</v>
      </c>
      <c r="H16" s="66" t="s">
        <v>15</v>
      </c>
      <c r="I16" s="66" t="s">
        <v>16</v>
      </c>
      <c r="J16" s="66" t="s">
        <v>17</v>
      </c>
      <c r="K16" s="66" t="s">
        <v>18</v>
      </c>
      <c r="L16" s="66" t="s">
        <v>19</v>
      </c>
      <c r="M16" s="66" t="s">
        <v>20</v>
      </c>
      <c r="N16" s="66" t="s">
        <v>21</v>
      </c>
      <c r="O16" s="66" t="s">
        <v>22</v>
      </c>
      <c r="P16" s="66" t="s">
        <v>23</v>
      </c>
      <c r="Q16" s="66" t="s">
        <v>24</v>
      </c>
      <c r="R16" s="66" t="s">
        <v>25</v>
      </c>
      <c r="S16" s="67" t="s">
        <v>26</v>
      </c>
      <c r="T16" s="66" t="s">
        <v>27</v>
      </c>
      <c r="U16" s="66" t="s">
        <v>28</v>
      </c>
      <c r="X16">
        <f>16*13</f>
        <v>208</v>
      </c>
      <c r="Y16">
        <f>K14</f>
        <v>208</v>
      </c>
    </row>
    <row r="17" spans="1:25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6"/>
      <c r="T17" s="45"/>
      <c r="U17" s="45"/>
      <c r="X17">
        <f>'Kevät 08'!X17</f>
        <v>221</v>
      </c>
      <c r="Y17">
        <f>'Kevät 08'!K15</f>
        <v>221</v>
      </c>
    </row>
    <row r="18" spans="1:25" s="4" customFormat="1" ht="11.25">
      <c r="A18" s="47" t="s">
        <v>29</v>
      </c>
      <c r="B18" s="92"/>
      <c r="C18" s="93" t="s">
        <v>177</v>
      </c>
      <c r="D18" s="93" t="s">
        <v>178</v>
      </c>
      <c r="E18" s="93" t="s">
        <v>179</v>
      </c>
      <c r="F18" s="93" t="s">
        <v>180</v>
      </c>
      <c r="G18" s="93" t="s">
        <v>181</v>
      </c>
      <c r="H18" s="93" t="s">
        <v>182</v>
      </c>
      <c r="I18" s="93" t="s">
        <v>183</v>
      </c>
      <c r="J18" s="93">
        <v>39374</v>
      </c>
      <c r="K18" s="93" t="s">
        <v>184</v>
      </c>
      <c r="L18" s="93">
        <v>39388</v>
      </c>
      <c r="M18" s="93" t="s">
        <v>185</v>
      </c>
      <c r="N18" s="93" t="s">
        <v>186</v>
      </c>
      <c r="O18" s="93" t="s">
        <v>187</v>
      </c>
      <c r="P18" s="93" t="s">
        <v>188</v>
      </c>
      <c r="Q18" s="93" t="s">
        <v>189</v>
      </c>
      <c r="R18" s="93" t="s">
        <v>190</v>
      </c>
      <c r="S18" s="93">
        <v>39437</v>
      </c>
      <c r="T18" s="94" t="s">
        <v>207</v>
      </c>
      <c r="U18" s="94" t="s">
        <v>208</v>
      </c>
      <c r="X18" s="4">
        <f>X16+X17</f>
        <v>429</v>
      </c>
      <c r="Y18" s="4">
        <f>K14+'Kevät 08'!K15</f>
        <v>429</v>
      </c>
    </row>
    <row r="19" spans="1:21" ht="11.25">
      <c r="A19" s="45" t="s">
        <v>30</v>
      </c>
      <c r="B19" s="43"/>
      <c r="C19" s="177" t="s">
        <v>175</v>
      </c>
      <c r="D19" s="177" t="s">
        <v>175</v>
      </c>
      <c r="E19" s="177" t="s">
        <v>175</v>
      </c>
      <c r="F19" s="69" t="s">
        <v>172</v>
      </c>
      <c r="G19" s="177" t="s">
        <v>175</v>
      </c>
      <c r="H19" s="69" t="s">
        <v>172</v>
      </c>
      <c r="I19" s="117" t="s">
        <v>224</v>
      </c>
      <c r="J19" s="101"/>
      <c r="K19" s="69" t="s">
        <v>172</v>
      </c>
      <c r="L19" s="101"/>
      <c r="M19" s="89" t="s">
        <v>174</v>
      </c>
      <c r="N19" s="90" t="s">
        <v>209</v>
      </c>
      <c r="O19" s="117" t="s">
        <v>224</v>
      </c>
      <c r="P19" s="90" t="s">
        <v>209</v>
      </c>
      <c r="Q19" s="117" t="s">
        <v>224</v>
      </c>
      <c r="R19" s="117" t="s">
        <v>224</v>
      </c>
      <c r="S19" s="103"/>
      <c r="T19" s="117" t="s">
        <v>224</v>
      </c>
      <c r="U19" s="202" t="s">
        <v>209</v>
      </c>
    </row>
    <row r="20" spans="1:21" ht="11.25">
      <c r="A20" s="51" t="s">
        <v>32</v>
      </c>
      <c r="B20" s="43"/>
      <c r="C20" s="177" t="s">
        <v>175</v>
      </c>
      <c r="D20" s="177" t="s">
        <v>175</v>
      </c>
      <c r="E20" s="177" t="s">
        <v>175</v>
      </c>
      <c r="F20" s="69" t="s">
        <v>172</v>
      </c>
      <c r="G20" s="177" t="s">
        <v>175</v>
      </c>
      <c r="H20" s="69" t="s">
        <v>172</v>
      </c>
      <c r="I20" s="117" t="s">
        <v>224</v>
      </c>
      <c r="J20" s="104"/>
      <c r="K20" s="69" t="s">
        <v>172</v>
      </c>
      <c r="L20" s="101"/>
      <c r="M20" s="89" t="s">
        <v>174</v>
      </c>
      <c r="N20" s="90" t="s">
        <v>209</v>
      </c>
      <c r="O20" s="117" t="s">
        <v>224</v>
      </c>
      <c r="P20" s="90" t="s">
        <v>209</v>
      </c>
      <c r="Q20" s="117" t="s">
        <v>224</v>
      </c>
      <c r="R20" s="90" t="s">
        <v>209</v>
      </c>
      <c r="S20" s="103"/>
      <c r="T20" s="117" t="s">
        <v>224</v>
      </c>
      <c r="U20" s="202" t="s">
        <v>209</v>
      </c>
    </row>
    <row r="21" spans="1:21" ht="5.25" customHeight="1">
      <c r="A21" s="51"/>
      <c r="B21" s="43"/>
      <c r="C21" s="105"/>
      <c r="D21" s="196"/>
      <c r="E21" s="105"/>
      <c r="F21" s="105"/>
      <c r="G21" s="105"/>
      <c r="H21" s="105"/>
      <c r="I21" s="105"/>
      <c r="J21" s="104"/>
      <c r="K21" s="105"/>
      <c r="L21" s="101"/>
      <c r="M21" s="105"/>
      <c r="N21" s="105"/>
      <c r="O21" s="105"/>
      <c r="P21" s="105"/>
      <c r="Q21" s="105"/>
      <c r="R21" s="105"/>
      <c r="S21" s="103"/>
      <c r="T21" s="199"/>
      <c r="U21" s="191"/>
    </row>
    <row r="22" spans="1:21" ht="11.25">
      <c r="A22" s="45" t="s">
        <v>33</v>
      </c>
      <c r="B22" s="43"/>
      <c r="C22" s="69" t="s">
        <v>172</v>
      </c>
      <c r="D22" s="87" t="s">
        <v>212</v>
      </c>
      <c r="E22" s="177" t="s">
        <v>175</v>
      </c>
      <c r="F22" s="69" t="s">
        <v>172</v>
      </c>
      <c r="G22" s="177" t="s">
        <v>175</v>
      </c>
      <c r="H22" s="112" t="s">
        <v>220</v>
      </c>
      <c r="I22" s="69" t="s">
        <v>172</v>
      </c>
      <c r="J22" s="104"/>
      <c r="K22" s="89" t="s">
        <v>174</v>
      </c>
      <c r="L22" s="101"/>
      <c r="M22" s="69" t="s">
        <v>172</v>
      </c>
      <c r="N22" s="87" t="s">
        <v>212</v>
      </c>
      <c r="O22" s="87" t="s">
        <v>212</v>
      </c>
      <c r="P22" s="89" t="s">
        <v>174</v>
      </c>
      <c r="Q22" s="117" t="s">
        <v>224</v>
      </c>
      <c r="R22" s="90" t="s">
        <v>209</v>
      </c>
      <c r="S22" s="103"/>
      <c r="T22" s="117" t="s">
        <v>224</v>
      </c>
      <c r="U22" s="202" t="s">
        <v>209</v>
      </c>
    </row>
    <row r="23" spans="1:21" ht="11.25">
      <c r="A23" s="51" t="s">
        <v>34</v>
      </c>
      <c r="B23" s="43"/>
      <c r="C23" s="69" t="s">
        <v>172</v>
      </c>
      <c r="D23" s="87" t="s">
        <v>212</v>
      </c>
      <c r="E23" s="177" t="s">
        <v>175</v>
      </c>
      <c r="F23" s="87" t="s">
        <v>212</v>
      </c>
      <c r="G23" s="177" t="s">
        <v>175</v>
      </c>
      <c r="H23" s="112" t="s">
        <v>220</v>
      </c>
      <c r="I23" s="69" t="s">
        <v>172</v>
      </c>
      <c r="J23" s="104"/>
      <c r="K23" s="89" t="s">
        <v>174</v>
      </c>
      <c r="L23" s="101"/>
      <c r="M23" s="69" t="s">
        <v>172</v>
      </c>
      <c r="N23" s="87" t="s">
        <v>212</v>
      </c>
      <c r="O23" s="87" t="s">
        <v>212</v>
      </c>
      <c r="P23" s="89" t="s">
        <v>174</v>
      </c>
      <c r="Q23" s="89" t="s">
        <v>174</v>
      </c>
      <c r="R23" s="90" t="s">
        <v>209</v>
      </c>
      <c r="S23" s="108"/>
      <c r="T23" s="204" t="s">
        <v>173</v>
      </c>
      <c r="U23" s="202" t="s">
        <v>209</v>
      </c>
    </row>
    <row r="24" spans="1:21" ht="11.25">
      <c r="A24" s="51" t="s">
        <v>35</v>
      </c>
      <c r="B24" s="45"/>
      <c r="C24" s="69" t="s">
        <v>172</v>
      </c>
      <c r="D24" s="87" t="s">
        <v>212</v>
      </c>
      <c r="E24" s="177" t="s">
        <v>175</v>
      </c>
      <c r="F24" s="87" t="s">
        <v>212</v>
      </c>
      <c r="G24" s="177" t="s">
        <v>175</v>
      </c>
      <c r="H24" s="112" t="s">
        <v>220</v>
      </c>
      <c r="I24" s="69" t="s">
        <v>172</v>
      </c>
      <c r="J24" s="109"/>
      <c r="K24" s="89" t="s">
        <v>174</v>
      </c>
      <c r="L24" s="109"/>
      <c r="M24" s="69" t="s">
        <v>172</v>
      </c>
      <c r="N24" s="87" t="s">
        <v>212</v>
      </c>
      <c r="O24" s="87" t="s">
        <v>212</v>
      </c>
      <c r="P24" s="89" t="s">
        <v>174</v>
      </c>
      <c r="Q24" s="89" t="s">
        <v>174</v>
      </c>
      <c r="R24" s="90" t="s">
        <v>209</v>
      </c>
      <c r="S24" s="108"/>
      <c r="T24" s="204" t="s">
        <v>173</v>
      </c>
      <c r="U24" s="202" t="s">
        <v>209</v>
      </c>
    </row>
    <row r="25" spans="1:21" ht="11.25">
      <c r="A25" s="45"/>
      <c r="B25" s="45"/>
      <c r="C25" s="45"/>
      <c r="D25" s="45"/>
      <c r="E25" s="45"/>
      <c r="F25" s="45"/>
      <c r="G25" s="45"/>
      <c r="H25" s="45"/>
      <c r="I25" s="45"/>
      <c r="J25" s="48"/>
      <c r="K25" s="45"/>
      <c r="L25" s="48"/>
      <c r="M25" s="45"/>
      <c r="N25" s="45"/>
      <c r="O25" s="45"/>
      <c r="P25" s="45"/>
      <c r="Q25" s="45"/>
      <c r="R25" s="45"/>
      <c r="S25" s="52"/>
      <c r="T25" s="46"/>
      <c r="U25" s="188"/>
    </row>
    <row r="26" spans="1:21" s="4" customFormat="1" ht="11.25">
      <c r="A26" s="47" t="s">
        <v>36</v>
      </c>
      <c r="B26" s="92"/>
      <c r="C26" s="93">
        <v>39326</v>
      </c>
      <c r="D26" s="93">
        <v>39333</v>
      </c>
      <c r="E26" s="93">
        <v>39340</v>
      </c>
      <c r="F26" s="93">
        <v>39347</v>
      </c>
      <c r="G26" s="93">
        <v>39354</v>
      </c>
      <c r="H26" s="93">
        <v>39361</v>
      </c>
      <c r="I26" s="93">
        <v>39368</v>
      </c>
      <c r="J26" s="93">
        <v>39375</v>
      </c>
      <c r="K26" s="93">
        <v>39382</v>
      </c>
      <c r="L26" s="93">
        <v>39389</v>
      </c>
      <c r="M26" s="93">
        <v>39396</v>
      </c>
      <c r="N26" s="93">
        <v>39403</v>
      </c>
      <c r="O26" s="93">
        <v>39410</v>
      </c>
      <c r="P26" s="93">
        <v>39417</v>
      </c>
      <c r="Q26" s="93">
        <v>39424</v>
      </c>
      <c r="R26" s="93">
        <v>39431</v>
      </c>
      <c r="S26" s="93">
        <v>39438</v>
      </c>
      <c r="T26" s="200">
        <v>39094</v>
      </c>
      <c r="U26" s="94">
        <v>39101</v>
      </c>
    </row>
    <row r="27" spans="1:21" ht="11.25">
      <c r="A27" s="53" t="s">
        <v>37</v>
      </c>
      <c r="B27" s="43"/>
      <c r="C27" s="117" t="s">
        <v>224</v>
      </c>
      <c r="D27" s="69" t="s">
        <v>172</v>
      </c>
      <c r="E27" s="112" t="s">
        <v>220</v>
      </c>
      <c r="F27" s="177" t="s">
        <v>175</v>
      </c>
      <c r="G27" s="112" t="s">
        <v>220</v>
      </c>
      <c r="H27" s="177" t="s">
        <v>175</v>
      </c>
      <c r="I27" s="87" t="s">
        <v>212</v>
      </c>
      <c r="J27" s="101"/>
      <c r="K27" s="112" t="s">
        <v>220</v>
      </c>
      <c r="L27" s="110" t="s">
        <v>82</v>
      </c>
      <c r="M27" s="112" t="s">
        <v>220</v>
      </c>
      <c r="N27" s="87" t="s">
        <v>212</v>
      </c>
      <c r="O27" s="112" t="s">
        <v>220</v>
      </c>
      <c r="P27" s="117" t="s">
        <v>224</v>
      </c>
      <c r="Q27" s="90" t="s">
        <v>209</v>
      </c>
      <c r="R27" s="87" t="s">
        <v>212</v>
      </c>
      <c r="S27" s="103"/>
      <c r="T27" s="90" t="s">
        <v>209</v>
      </c>
      <c r="U27" s="203" t="s">
        <v>219</v>
      </c>
    </row>
    <row r="28" spans="1:21" ht="11.25">
      <c r="A28" s="54" t="s">
        <v>38</v>
      </c>
      <c r="B28" s="43"/>
      <c r="C28" s="117" t="s">
        <v>224</v>
      </c>
      <c r="D28" s="69" t="s">
        <v>172</v>
      </c>
      <c r="E28" s="112" t="s">
        <v>220</v>
      </c>
      <c r="F28" s="177" t="s">
        <v>175</v>
      </c>
      <c r="G28" s="112" t="s">
        <v>220</v>
      </c>
      <c r="H28" s="177" t="s">
        <v>175</v>
      </c>
      <c r="I28" s="87" t="s">
        <v>212</v>
      </c>
      <c r="J28" s="110" t="s">
        <v>78</v>
      </c>
      <c r="K28" s="112" t="s">
        <v>220</v>
      </c>
      <c r="L28" s="110" t="s">
        <v>79</v>
      </c>
      <c r="M28" s="112" t="s">
        <v>220</v>
      </c>
      <c r="N28" s="87" t="s">
        <v>212</v>
      </c>
      <c r="O28" s="112" t="s">
        <v>220</v>
      </c>
      <c r="P28" s="117" t="s">
        <v>224</v>
      </c>
      <c r="Q28" s="90" t="s">
        <v>209</v>
      </c>
      <c r="R28" s="87" t="s">
        <v>212</v>
      </c>
      <c r="S28" s="111" t="s">
        <v>80</v>
      </c>
      <c r="T28" s="90" t="s">
        <v>209</v>
      </c>
      <c r="U28" s="203" t="s">
        <v>219</v>
      </c>
    </row>
    <row r="29" spans="1:21" ht="4.5" customHeight="1">
      <c r="A29" s="54"/>
      <c r="B29" s="43"/>
      <c r="C29" s="105"/>
      <c r="D29" s="105"/>
      <c r="E29" s="105"/>
      <c r="F29" s="105"/>
      <c r="G29" s="105"/>
      <c r="H29" s="43"/>
      <c r="I29" s="105"/>
      <c r="J29" s="110"/>
      <c r="K29" s="105"/>
      <c r="L29" s="110" t="s">
        <v>83</v>
      </c>
      <c r="M29" s="105"/>
      <c r="N29" s="105"/>
      <c r="O29" s="105"/>
      <c r="P29" s="105"/>
      <c r="Q29" s="105"/>
      <c r="R29" s="105"/>
      <c r="S29" s="111"/>
      <c r="T29" s="199"/>
      <c r="U29" s="105"/>
    </row>
    <row r="30" spans="1:21" ht="11.25">
      <c r="A30" s="53" t="s">
        <v>39</v>
      </c>
      <c r="B30" s="43"/>
      <c r="C30" s="117" t="s">
        <v>224</v>
      </c>
      <c r="D30" s="69" t="s">
        <v>172</v>
      </c>
      <c r="E30" s="112" t="s">
        <v>220</v>
      </c>
      <c r="F30" s="177" t="s">
        <v>175</v>
      </c>
      <c r="G30" s="112" t="s">
        <v>220</v>
      </c>
      <c r="H30" s="117" t="s">
        <v>224</v>
      </c>
      <c r="I30" s="69" t="s">
        <v>172</v>
      </c>
      <c r="J30" s="110" t="s">
        <v>79</v>
      </c>
      <c r="K30" s="112" t="s">
        <v>220</v>
      </c>
      <c r="L30" s="110" t="s">
        <v>84</v>
      </c>
      <c r="M30" s="112" t="s">
        <v>220</v>
      </c>
      <c r="N30" s="117" t="s">
        <v>224</v>
      </c>
      <c r="O30" s="112" t="s">
        <v>220</v>
      </c>
      <c r="P30" s="117" t="s">
        <v>224</v>
      </c>
      <c r="Q30" s="87" t="s">
        <v>212</v>
      </c>
      <c r="R30" s="89" t="s">
        <v>174</v>
      </c>
      <c r="S30" s="111" t="s">
        <v>75</v>
      </c>
      <c r="T30" s="90" t="s">
        <v>209</v>
      </c>
      <c r="U30" s="117" t="s">
        <v>224</v>
      </c>
    </row>
    <row r="31" spans="1:21" ht="11.25">
      <c r="A31" s="55" t="s">
        <v>40</v>
      </c>
      <c r="B31" s="43"/>
      <c r="C31" s="117" t="s">
        <v>224</v>
      </c>
      <c r="D31" s="69" t="s">
        <v>172</v>
      </c>
      <c r="E31" s="112" t="s">
        <v>220</v>
      </c>
      <c r="F31" s="177" t="s">
        <v>175</v>
      </c>
      <c r="G31" s="112" t="s">
        <v>220</v>
      </c>
      <c r="H31" s="117" t="s">
        <v>224</v>
      </c>
      <c r="I31" s="69" t="s">
        <v>172</v>
      </c>
      <c r="J31" s="110" t="s">
        <v>79</v>
      </c>
      <c r="K31" s="87" t="s">
        <v>212</v>
      </c>
      <c r="L31" s="110" t="s">
        <v>86</v>
      </c>
      <c r="M31" s="112" t="s">
        <v>220</v>
      </c>
      <c r="N31" s="117" t="s">
        <v>224</v>
      </c>
      <c r="O31" s="69" t="s">
        <v>172</v>
      </c>
      <c r="P31" s="87" t="s">
        <v>212</v>
      </c>
      <c r="Q31" s="87" t="s">
        <v>212</v>
      </c>
      <c r="R31" s="89" t="s">
        <v>174</v>
      </c>
      <c r="S31" s="111" t="s">
        <v>81</v>
      </c>
      <c r="T31" s="90" t="s">
        <v>209</v>
      </c>
      <c r="U31" s="117" t="s">
        <v>224</v>
      </c>
    </row>
    <row r="32" spans="1:21" ht="11.25">
      <c r="A32" s="56" t="s">
        <v>41</v>
      </c>
      <c r="B32" s="57"/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20" t="s">
        <v>42</v>
      </c>
      <c r="I32" s="120" t="s">
        <v>42</v>
      </c>
      <c r="J32" s="110" t="s">
        <v>78</v>
      </c>
      <c r="K32" s="120" t="s">
        <v>42</v>
      </c>
      <c r="L32" s="110" t="s">
        <v>82</v>
      </c>
      <c r="M32" s="120" t="s">
        <v>42</v>
      </c>
      <c r="N32" s="120" t="s">
        <v>42</v>
      </c>
      <c r="O32" s="120" t="s">
        <v>42</v>
      </c>
      <c r="P32" s="120" t="s">
        <v>42</v>
      </c>
      <c r="Q32" s="120" t="s">
        <v>42</v>
      </c>
      <c r="R32" s="120" t="s">
        <v>42</v>
      </c>
      <c r="S32" s="111" t="s">
        <v>74</v>
      </c>
      <c r="T32" s="201" t="s">
        <v>42</v>
      </c>
      <c r="U32" s="120" t="s">
        <v>42</v>
      </c>
    </row>
    <row r="33" spans="1:21" ht="11.25">
      <c r="A33" s="53" t="s">
        <v>43</v>
      </c>
      <c r="B33" s="43"/>
      <c r="C33" s="177" t="s">
        <v>175</v>
      </c>
      <c r="D33" s="112" t="s">
        <v>220</v>
      </c>
      <c r="E33" s="87" t="s">
        <v>212</v>
      </c>
      <c r="F33" s="112" t="s">
        <v>220</v>
      </c>
      <c r="G33" s="69" t="s">
        <v>172</v>
      </c>
      <c r="H33" s="117" t="s">
        <v>224</v>
      </c>
      <c r="I33" s="177" t="s">
        <v>175</v>
      </c>
      <c r="J33" s="110" t="s">
        <v>74</v>
      </c>
      <c r="K33" s="87" t="s">
        <v>212</v>
      </c>
      <c r="L33" s="110" t="s">
        <v>85</v>
      </c>
      <c r="M33" s="117" t="s">
        <v>224</v>
      </c>
      <c r="N33" s="117" t="s">
        <v>224</v>
      </c>
      <c r="O33" s="69" t="s">
        <v>172</v>
      </c>
      <c r="P33" s="87" t="s">
        <v>212</v>
      </c>
      <c r="Q33" s="112" t="s">
        <v>220</v>
      </c>
      <c r="R33" s="86" t="s">
        <v>219</v>
      </c>
      <c r="S33" s="111" t="s">
        <v>81</v>
      </c>
      <c r="T33" s="86" t="s">
        <v>219</v>
      </c>
      <c r="U33" s="204" t="s">
        <v>173</v>
      </c>
    </row>
    <row r="34" spans="1:21" ht="11.25">
      <c r="A34" s="53" t="s">
        <v>44</v>
      </c>
      <c r="B34" s="43"/>
      <c r="C34" s="177" t="s">
        <v>175</v>
      </c>
      <c r="D34" s="112" t="s">
        <v>220</v>
      </c>
      <c r="E34" s="87" t="s">
        <v>212</v>
      </c>
      <c r="F34" s="112" t="s">
        <v>220</v>
      </c>
      <c r="G34" s="69" t="s">
        <v>172</v>
      </c>
      <c r="H34" s="87" t="s">
        <v>212</v>
      </c>
      <c r="I34" s="177" t="s">
        <v>175</v>
      </c>
      <c r="J34" s="110" t="s">
        <v>75</v>
      </c>
      <c r="K34" s="87" t="s">
        <v>212</v>
      </c>
      <c r="L34" s="110" t="s">
        <v>85</v>
      </c>
      <c r="M34" s="117" t="s">
        <v>224</v>
      </c>
      <c r="N34" s="89" t="s">
        <v>174</v>
      </c>
      <c r="O34" s="89" t="s">
        <v>174</v>
      </c>
      <c r="P34" s="87" t="s">
        <v>212</v>
      </c>
      <c r="Q34" s="112" t="s">
        <v>220</v>
      </c>
      <c r="R34" s="86" t="s">
        <v>219</v>
      </c>
      <c r="S34" s="103"/>
      <c r="T34" s="86" t="s">
        <v>219</v>
      </c>
      <c r="U34" s="204" t="s">
        <v>173</v>
      </c>
    </row>
    <row r="35" spans="1:21" ht="6" customHeight="1">
      <c r="A35" s="53"/>
      <c r="B35" s="43"/>
      <c r="C35" s="43"/>
      <c r="D35" s="190"/>
      <c r="E35" s="43"/>
      <c r="F35" s="190"/>
      <c r="G35" s="43"/>
      <c r="H35" s="188"/>
      <c r="I35" s="105"/>
      <c r="J35" s="110"/>
      <c r="K35" s="189"/>
      <c r="L35" s="110"/>
      <c r="M35" s="188"/>
      <c r="N35" s="190"/>
      <c r="O35" s="190"/>
      <c r="P35" s="189"/>
      <c r="Q35" s="189"/>
      <c r="R35" s="189"/>
      <c r="S35" s="103"/>
      <c r="T35" s="190"/>
      <c r="U35" s="105"/>
    </row>
    <row r="36" spans="1:21" ht="11.25">
      <c r="A36" s="53" t="s">
        <v>45</v>
      </c>
      <c r="B36" s="43"/>
      <c r="C36" s="177" t="s">
        <v>175</v>
      </c>
      <c r="D36" s="112" t="s">
        <v>220</v>
      </c>
      <c r="E36" s="69" t="s">
        <v>172</v>
      </c>
      <c r="F36" s="112" t="s">
        <v>220</v>
      </c>
      <c r="G36" s="69" t="s">
        <v>172</v>
      </c>
      <c r="H36" s="87" t="s">
        <v>212</v>
      </c>
      <c r="I36" s="177" t="s">
        <v>175</v>
      </c>
      <c r="J36" s="110" t="s">
        <v>76</v>
      </c>
      <c r="K36" s="177" t="s">
        <v>175</v>
      </c>
      <c r="L36" s="110" t="s">
        <v>87</v>
      </c>
      <c r="M36" s="117" t="s">
        <v>224</v>
      </c>
      <c r="N36" s="89" t="s">
        <v>174</v>
      </c>
      <c r="O36" s="89" t="s">
        <v>174</v>
      </c>
      <c r="P36" s="204" t="s">
        <v>173</v>
      </c>
      <c r="Q36" s="112" t="s">
        <v>220</v>
      </c>
      <c r="R36" s="112" t="s">
        <v>220</v>
      </c>
      <c r="S36" s="103"/>
      <c r="T36" s="89" t="s">
        <v>174</v>
      </c>
      <c r="U36" s="204" t="s">
        <v>173</v>
      </c>
    </row>
    <row r="37" spans="1:21" s="60" customFormat="1" ht="11.25">
      <c r="A37" s="53" t="s">
        <v>46</v>
      </c>
      <c r="B37" s="43"/>
      <c r="C37" s="177" t="s">
        <v>175</v>
      </c>
      <c r="D37" s="112" t="s">
        <v>220</v>
      </c>
      <c r="E37" s="69" t="s">
        <v>172</v>
      </c>
      <c r="F37" s="112" t="s">
        <v>220</v>
      </c>
      <c r="G37" s="69" t="s">
        <v>172</v>
      </c>
      <c r="H37" s="87" t="s">
        <v>212</v>
      </c>
      <c r="I37" s="177" t="s">
        <v>175</v>
      </c>
      <c r="J37" s="101"/>
      <c r="K37" s="177" t="s">
        <v>175</v>
      </c>
      <c r="L37" s="91" t="s">
        <v>84</v>
      </c>
      <c r="M37" s="117" t="s">
        <v>224</v>
      </c>
      <c r="N37" s="89" t="s">
        <v>174</v>
      </c>
      <c r="O37" s="89" t="s">
        <v>174</v>
      </c>
      <c r="P37" s="204" t="s">
        <v>173</v>
      </c>
      <c r="Q37" s="112" t="s">
        <v>220</v>
      </c>
      <c r="R37" s="112" t="s">
        <v>220</v>
      </c>
      <c r="S37" s="103"/>
      <c r="T37" s="89" t="s">
        <v>174</v>
      </c>
      <c r="U37" s="204" t="s">
        <v>173</v>
      </c>
    </row>
    <row r="38" spans="2:21" ht="12.75">
      <c r="B38" s="60"/>
      <c r="C38" s="60"/>
      <c r="D38" s="60"/>
      <c r="E38" s="61"/>
      <c r="F38" s="60"/>
      <c r="G38" s="60"/>
      <c r="H38" s="60"/>
      <c r="I38" s="60"/>
      <c r="J38" s="60"/>
      <c r="K38" s="60"/>
      <c r="L38" s="60"/>
      <c r="M38" s="61"/>
      <c r="N38" s="60"/>
      <c r="O38" s="60"/>
      <c r="P38" s="60"/>
      <c r="Q38" s="60"/>
      <c r="R38" s="60"/>
      <c r="S38" s="60"/>
      <c r="T38" s="60"/>
      <c r="U38" s="60"/>
    </row>
    <row r="41" ht="12.75">
      <c r="E41" s="59"/>
    </row>
  </sheetData>
  <sheetProtection/>
  <mergeCells count="1">
    <mergeCell ref="I1:J1"/>
  </mergeCells>
  <printOptions/>
  <pageMargins left="0.53" right="0.49" top="1" bottom="1" header="0.4921259845" footer="0.492125984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PageLayoutView="0" workbookViewId="0" topLeftCell="A1">
      <selection activeCell="B5" sqref="B5:P7"/>
    </sheetView>
  </sheetViews>
  <sheetFormatPr defaultColWidth="9.33203125" defaultRowHeight="11.25"/>
  <cols>
    <col min="1" max="1" width="12" style="0" customWidth="1"/>
    <col min="2" max="21" width="8.16015625" style="0" customWidth="1"/>
    <col min="24" max="24" width="4.16015625" style="0" bestFit="1" customWidth="1"/>
  </cols>
  <sheetData>
    <row r="1" spans="1:18" ht="15.75">
      <c r="A1" s="1" t="s">
        <v>191</v>
      </c>
      <c r="B1" s="2"/>
      <c r="C1" s="2"/>
      <c r="D1" s="2"/>
      <c r="E1" s="2"/>
      <c r="F1" s="2"/>
      <c r="G1" s="2"/>
      <c r="H1" s="2"/>
      <c r="I1" s="286">
        <v>39430</v>
      </c>
      <c r="J1" s="28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42"/>
    </row>
    <row r="5" spans="1:24" s="2" customFormat="1" ht="11.25">
      <c r="A5" s="7"/>
      <c r="B5" s="8" t="s">
        <v>166</v>
      </c>
      <c r="C5" s="141" t="s">
        <v>206</v>
      </c>
      <c r="D5" s="123"/>
      <c r="E5" s="123"/>
      <c r="F5" s="123"/>
      <c r="G5" s="123"/>
      <c r="H5" s="123"/>
      <c r="I5" s="86" t="s">
        <v>219</v>
      </c>
      <c r="J5" s="77"/>
      <c r="K5" s="122">
        <v>24</v>
      </c>
      <c r="L5" s="192" t="s">
        <v>247</v>
      </c>
      <c r="M5" s="141" t="s">
        <v>218</v>
      </c>
      <c r="N5" s="123"/>
      <c r="O5" s="123"/>
      <c r="P5" s="77"/>
      <c r="Q5" s="75" t="s">
        <v>233</v>
      </c>
      <c r="R5" s="158" t="s">
        <v>223</v>
      </c>
      <c r="S5" s="158"/>
      <c r="T5" s="158"/>
      <c r="U5" s="142"/>
      <c r="W5" s="212">
        <f aca="true" t="shared" si="0" ref="W5:W14">COUNTIF($C$20:$U$38,I5)</f>
        <v>24</v>
      </c>
      <c r="X5" s="2">
        <f aca="true" t="shared" si="1" ref="X5:X14">W5-K5</f>
        <v>0</v>
      </c>
    </row>
    <row r="6" spans="1:24" s="2" customFormat="1" ht="11.25">
      <c r="A6" s="9">
        <v>2</v>
      </c>
      <c r="B6" s="10" t="s">
        <v>192</v>
      </c>
      <c r="C6" s="127" t="s">
        <v>193</v>
      </c>
      <c r="D6" s="128"/>
      <c r="E6" s="128"/>
      <c r="F6" s="128"/>
      <c r="G6" s="128"/>
      <c r="H6" s="128"/>
      <c r="I6" s="87" t="s">
        <v>155</v>
      </c>
      <c r="J6" s="78"/>
      <c r="K6" s="133">
        <v>24</v>
      </c>
      <c r="L6" s="78"/>
      <c r="M6" s="197" t="s">
        <v>239</v>
      </c>
      <c r="N6" s="128"/>
      <c r="O6" s="128"/>
      <c r="P6" s="78"/>
      <c r="Q6" s="71" t="s">
        <v>229</v>
      </c>
      <c r="R6" s="151" t="s">
        <v>149</v>
      </c>
      <c r="S6" s="159"/>
      <c r="T6" s="159"/>
      <c r="U6" s="143"/>
      <c r="W6" s="212">
        <f t="shared" si="0"/>
        <v>24</v>
      </c>
      <c r="X6" s="2">
        <f t="shared" si="1"/>
        <v>0</v>
      </c>
    </row>
    <row r="7" spans="1:24" s="2" customFormat="1" ht="11.25">
      <c r="A7" s="9"/>
      <c r="B7" s="10" t="s">
        <v>192</v>
      </c>
      <c r="C7" s="127" t="s">
        <v>245</v>
      </c>
      <c r="D7" s="128"/>
      <c r="E7" s="128"/>
      <c r="F7" s="128"/>
      <c r="G7" s="128"/>
      <c r="H7" s="128"/>
      <c r="I7" s="87" t="s">
        <v>246</v>
      </c>
      <c r="J7" s="78"/>
      <c r="K7" s="133">
        <v>12</v>
      </c>
      <c r="L7" s="78"/>
      <c r="M7" s="197" t="s">
        <v>239</v>
      </c>
      <c r="N7" s="128"/>
      <c r="O7" s="128"/>
      <c r="P7" s="78"/>
      <c r="Q7" s="71" t="s">
        <v>229</v>
      </c>
      <c r="R7" s="151" t="s">
        <v>149</v>
      </c>
      <c r="S7" s="159"/>
      <c r="T7" s="159"/>
      <c r="U7" s="143"/>
      <c r="W7" s="212">
        <f>COUNTIF($C$20:$U$38,I7)</f>
        <v>12</v>
      </c>
      <c r="X7" s="2">
        <f t="shared" si="1"/>
        <v>0</v>
      </c>
    </row>
    <row r="8" spans="1:24" s="2" customFormat="1" ht="11.25">
      <c r="A8" s="11">
        <v>2</v>
      </c>
      <c r="B8" s="68" t="s">
        <v>194</v>
      </c>
      <c r="C8" s="129" t="s">
        <v>195</v>
      </c>
      <c r="D8" s="130"/>
      <c r="E8" s="130"/>
      <c r="F8" s="130"/>
      <c r="G8" s="130"/>
      <c r="H8" s="130"/>
      <c r="I8" s="69" t="s">
        <v>196</v>
      </c>
      <c r="J8" s="79"/>
      <c r="K8" s="134">
        <v>30</v>
      </c>
      <c r="L8" s="79"/>
      <c r="M8" s="124" t="s">
        <v>216</v>
      </c>
      <c r="N8" s="130"/>
      <c r="O8" s="130"/>
      <c r="P8" s="79"/>
      <c r="Q8" s="68" t="s">
        <v>58</v>
      </c>
      <c r="R8" s="152" t="s">
        <v>217</v>
      </c>
      <c r="S8" s="160"/>
      <c r="T8" s="160"/>
      <c r="U8" s="144"/>
      <c r="W8" s="212">
        <f t="shared" si="0"/>
        <v>30</v>
      </c>
      <c r="X8" s="2">
        <f t="shared" si="1"/>
        <v>0</v>
      </c>
    </row>
    <row r="9" spans="1:24" s="2" customFormat="1" ht="11.25">
      <c r="A9" s="12">
        <v>3</v>
      </c>
      <c r="B9" s="13" t="s">
        <v>197</v>
      </c>
      <c r="C9" s="14" t="s">
        <v>198</v>
      </c>
      <c r="D9" s="15"/>
      <c r="E9" s="15"/>
      <c r="F9" s="15"/>
      <c r="G9" s="15"/>
      <c r="H9" s="16"/>
      <c r="I9" s="112" t="s">
        <v>199</v>
      </c>
      <c r="J9" s="80"/>
      <c r="K9" s="135">
        <v>22</v>
      </c>
      <c r="L9" s="80"/>
      <c r="M9" s="114" t="s">
        <v>325</v>
      </c>
      <c r="N9" s="15"/>
      <c r="O9" s="15"/>
      <c r="P9" s="15"/>
      <c r="Q9" s="74" t="s">
        <v>158</v>
      </c>
      <c r="R9" s="161" t="s">
        <v>200</v>
      </c>
      <c r="S9" s="161"/>
      <c r="T9" s="161"/>
      <c r="U9" s="145"/>
      <c r="V9" s="65"/>
      <c r="W9" s="212">
        <f t="shared" si="0"/>
        <v>22</v>
      </c>
      <c r="X9" s="2">
        <f t="shared" si="1"/>
        <v>0</v>
      </c>
    </row>
    <row r="10" spans="1:24" s="2" customFormat="1" ht="11.25">
      <c r="A10" s="17"/>
      <c r="B10" s="18" t="s">
        <v>57</v>
      </c>
      <c r="C10" s="19" t="s">
        <v>167</v>
      </c>
      <c r="D10" s="20"/>
      <c r="E10" s="20"/>
      <c r="F10" s="20"/>
      <c r="G10" s="20"/>
      <c r="H10" s="21"/>
      <c r="I10" s="88" t="s">
        <v>173</v>
      </c>
      <c r="J10" s="81"/>
      <c r="K10" s="136">
        <v>13</v>
      </c>
      <c r="L10" s="198" t="s">
        <v>248</v>
      </c>
      <c r="M10" s="115" t="s">
        <v>98</v>
      </c>
      <c r="N10" s="20"/>
      <c r="O10" s="20"/>
      <c r="P10" s="20"/>
      <c r="Q10" s="73" t="s">
        <v>58</v>
      </c>
      <c r="R10" s="154" t="s">
        <v>105</v>
      </c>
      <c r="S10" s="162"/>
      <c r="T10" s="162"/>
      <c r="U10" s="146"/>
      <c r="V10" s="65"/>
      <c r="W10" s="212">
        <f t="shared" si="0"/>
        <v>13</v>
      </c>
      <c r="X10" s="2">
        <f t="shared" si="1"/>
        <v>0</v>
      </c>
    </row>
    <row r="11" spans="1:24" s="2" customFormat="1" ht="11.25">
      <c r="A11" s="22"/>
      <c r="B11" s="23" t="s">
        <v>242</v>
      </c>
      <c r="C11" s="24" t="s">
        <v>243</v>
      </c>
      <c r="D11" s="25"/>
      <c r="E11" s="25"/>
      <c r="F11" s="25"/>
      <c r="G11" s="25"/>
      <c r="H11" s="26"/>
      <c r="I11" s="89" t="s">
        <v>174</v>
      </c>
      <c r="J11" s="82"/>
      <c r="K11" s="137">
        <v>25</v>
      </c>
      <c r="L11" s="193" t="s">
        <v>249</v>
      </c>
      <c r="M11" s="116" t="s">
        <v>221</v>
      </c>
      <c r="N11" s="25"/>
      <c r="O11" s="25"/>
      <c r="P11" s="25"/>
      <c r="Q11" s="72" t="s">
        <v>244</v>
      </c>
      <c r="R11" s="163" t="s">
        <v>222</v>
      </c>
      <c r="S11" s="163"/>
      <c r="T11" s="163"/>
      <c r="U11" s="147"/>
      <c r="V11" s="65"/>
      <c r="W11" s="212">
        <f t="shared" si="0"/>
        <v>25</v>
      </c>
      <c r="X11" s="2">
        <f t="shared" si="1"/>
        <v>0</v>
      </c>
    </row>
    <row r="12" spans="1:24" s="2" customFormat="1" ht="11.25">
      <c r="A12" s="27"/>
      <c r="B12" s="64" t="s">
        <v>228</v>
      </c>
      <c r="C12" s="29" t="s">
        <v>205</v>
      </c>
      <c r="D12" s="30"/>
      <c r="E12" s="30"/>
      <c r="F12" s="30"/>
      <c r="G12" s="30"/>
      <c r="H12" s="31"/>
      <c r="I12" s="90" t="s">
        <v>209</v>
      </c>
      <c r="J12" s="83"/>
      <c r="K12" s="138">
        <v>16</v>
      </c>
      <c r="L12" s="194" t="s">
        <v>250</v>
      </c>
      <c r="M12" s="63" t="s">
        <v>210</v>
      </c>
      <c r="N12" s="30"/>
      <c r="O12" s="30"/>
      <c r="P12" s="30"/>
      <c r="Q12" s="64" t="s">
        <v>158</v>
      </c>
      <c r="R12" s="156" t="s">
        <v>211</v>
      </c>
      <c r="S12" s="164"/>
      <c r="T12" s="164"/>
      <c r="U12" s="148"/>
      <c r="V12" s="65"/>
      <c r="W12" s="212">
        <f t="shared" si="0"/>
        <v>16</v>
      </c>
      <c r="X12" s="2">
        <f t="shared" si="1"/>
        <v>0</v>
      </c>
    </row>
    <row r="13" spans="1:24" s="2" customFormat="1" ht="11.25">
      <c r="A13" s="32">
        <v>4</v>
      </c>
      <c r="B13" s="121" t="s">
        <v>227</v>
      </c>
      <c r="C13" s="34" t="s">
        <v>203</v>
      </c>
      <c r="D13" s="35"/>
      <c r="E13" s="35"/>
      <c r="F13" s="35"/>
      <c r="G13" s="35"/>
      <c r="H13" s="36"/>
      <c r="I13" s="117" t="s">
        <v>68</v>
      </c>
      <c r="J13" s="84"/>
      <c r="K13" s="139">
        <v>30</v>
      </c>
      <c r="L13" s="84"/>
      <c r="M13" s="118" t="s">
        <v>61</v>
      </c>
      <c r="N13" s="35"/>
      <c r="O13" s="35"/>
      <c r="P13" s="35"/>
      <c r="Q13" s="121" t="s">
        <v>158</v>
      </c>
      <c r="R13" s="157" t="s">
        <v>106</v>
      </c>
      <c r="S13" s="165"/>
      <c r="T13" s="165"/>
      <c r="U13" s="149"/>
      <c r="W13" s="212">
        <f t="shared" si="0"/>
        <v>30</v>
      </c>
      <c r="X13" s="2">
        <f t="shared" si="1"/>
        <v>0</v>
      </c>
    </row>
    <row r="14" spans="1:24" s="2" customFormat="1" ht="11.25">
      <c r="A14" s="166">
        <v>3</v>
      </c>
      <c r="B14" s="167" t="s">
        <v>201</v>
      </c>
      <c r="C14" s="168" t="s">
        <v>202</v>
      </c>
      <c r="D14" s="169"/>
      <c r="E14" s="169"/>
      <c r="F14" s="169"/>
      <c r="G14" s="169"/>
      <c r="H14" s="170"/>
      <c r="I14" s="177" t="s">
        <v>204</v>
      </c>
      <c r="J14" s="172"/>
      <c r="K14" s="171">
        <v>25</v>
      </c>
      <c r="L14" s="172"/>
      <c r="M14" s="173" t="s">
        <v>98</v>
      </c>
      <c r="N14" s="169"/>
      <c r="O14" s="169"/>
      <c r="P14" s="187"/>
      <c r="Q14" s="187" t="s">
        <v>58</v>
      </c>
      <c r="R14" s="174" t="s">
        <v>105</v>
      </c>
      <c r="S14" s="175"/>
      <c r="T14" s="175"/>
      <c r="U14" s="176"/>
      <c r="W14" s="212">
        <f t="shared" si="0"/>
        <v>25</v>
      </c>
      <c r="X14" s="2">
        <f t="shared" si="1"/>
        <v>0</v>
      </c>
    </row>
    <row r="15" spans="1:23" ht="11.25">
      <c r="A15" s="37">
        <f>SUM(A5:A14)</f>
        <v>14</v>
      </c>
      <c r="B15" s="38"/>
      <c r="C15" s="39"/>
      <c r="D15" s="40"/>
      <c r="E15" s="40"/>
      <c r="F15" s="40"/>
      <c r="G15" s="40"/>
      <c r="H15" s="41"/>
      <c r="I15" s="85"/>
      <c r="J15" s="85" t="s">
        <v>176</v>
      </c>
      <c r="K15" s="70">
        <f>SUM(K5:K14)</f>
        <v>221</v>
      </c>
      <c r="L15" s="140"/>
      <c r="M15" s="39"/>
      <c r="N15" s="40"/>
      <c r="O15" s="40"/>
      <c r="P15" s="40"/>
      <c r="Q15" s="38"/>
      <c r="R15" s="39"/>
      <c r="S15" s="125"/>
      <c r="T15" s="125"/>
      <c r="U15" s="126"/>
      <c r="W15" s="5">
        <f>SUM(W5:W14)</f>
        <v>221</v>
      </c>
    </row>
    <row r="16" spans="18:20" ht="11.25">
      <c r="R16" s="42"/>
      <c r="S16" s="42"/>
      <c r="T16" s="179"/>
    </row>
    <row r="17" spans="1:24" ht="11.25">
      <c r="A17" s="43"/>
      <c r="B17" s="43"/>
      <c r="C17" s="66" t="s">
        <v>126</v>
      </c>
      <c r="D17" s="66" t="s">
        <v>127</v>
      </c>
      <c r="E17" s="66" t="s">
        <v>128</v>
      </c>
      <c r="F17" s="66" t="s">
        <v>129</v>
      </c>
      <c r="G17" s="66" t="s">
        <v>130</v>
      </c>
      <c r="H17" s="66" t="s">
        <v>131</v>
      </c>
      <c r="I17" s="66" t="s">
        <v>132</v>
      </c>
      <c r="J17" s="66" t="s">
        <v>133</v>
      </c>
      <c r="K17" s="66" t="s">
        <v>134</v>
      </c>
      <c r="L17" s="66" t="s">
        <v>135</v>
      </c>
      <c r="M17" s="66" t="s">
        <v>136</v>
      </c>
      <c r="N17" s="66" t="s">
        <v>137</v>
      </c>
      <c r="O17" s="66" t="s">
        <v>138</v>
      </c>
      <c r="P17" s="66" t="s">
        <v>139</v>
      </c>
      <c r="Q17" s="66" t="s">
        <v>140</v>
      </c>
      <c r="R17" s="66" t="s">
        <v>141</v>
      </c>
      <c r="S17" s="66" t="s">
        <v>142</v>
      </c>
      <c r="T17" s="66" t="s">
        <v>143</v>
      </c>
      <c r="U17" s="66" t="s">
        <v>144</v>
      </c>
      <c r="X17">
        <f>17*13</f>
        <v>221</v>
      </c>
    </row>
    <row r="18" spans="1:21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5"/>
      <c r="U18" s="45"/>
    </row>
    <row r="19" spans="1:21" s="4" customFormat="1" ht="11.25">
      <c r="A19" s="47" t="s">
        <v>29</v>
      </c>
      <c r="B19" s="47"/>
      <c r="C19" s="93">
        <v>39472</v>
      </c>
      <c r="D19" s="93">
        <v>39479</v>
      </c>
      <c r="E19" s="93">
        <v>39486</v>
      </c>
      <c r="F19" s="93">
        <v>39493</v>
      </c>
      <c r="G19" s="93">
        <v>39500</v>
      </c>
      <c r="H19" s="93">
        <v>39507</v>
      </c>
      <c r="I19" s="93">
        <v>39514</v>
      </c>
      <c r="J19" s="93">
        <v>39521</v>
      </c>
      <c r="K19" s="93">
        <v>39528</v>
      </c>
      <c r="L19" s="93">
        <v>39535</v>
      </c>
      <c r="M19" s="93">
        <v>39542</v>
      </c>
      <c r="N19" s="93">
        <v>39549</v>
      </c>
      <c r="O19" s="93">
        <v>39556</v>
      </c>
      <c r="P19" s="93">
        <v>39563</v>
      </c>
      <c r="Q19" s="93">
        <v>39570</v>
      </c>
      <c r="R19" s="93">
        <v>39577</v>
      </c>
      <c r="S19" s="93">
        <v>39584</v>
      </c>
      <c r="T19" s="94">
        <v>39225</v>
      </c>
      <c r="U19" s="94">
        <v>39232</v>
      </c>
    </row>
    <row r="20" spans="1:21" ht="11.25">
      <c r="A20" s="45" t="s">
        <v>30</v>
      </c>
      <c r="B20" s="45"/>
      <c r="C20" s="88" t="s">
        <v>173</v>
      </c>
      <c r="D20" s="211" t="s">
        <v>174</v>
      </c>
      <c r="E20" s="69" t="s">
        <v>196</v>
      </c>
      <c r="F20" s="211" t="s">
        <v>174</v>
      </c>
      <c r="G20" s="86" t="s">
        <v>219</v>
      </c>
      <c r="H20" s="86" t="s">
        <v>219</v>
      </c>
      <c r="I20" s="101"/>
      <c r="J20" s="86" t="s">
        <v>219</v>
      </c>
      <c r="K20" s="101"/>
      <c r="L20" s="86" t="s">
        <v>219</v>
      </c>
      <c r="M20" s="211" t="s">
        <v>174</v>
      </c>
      <c r="N20" s="117" t="s">
        <v>68</v>
      </c>
      <c r="O20" s="87" t="s">
        <v>246</v>
      </c>
      <c r="P20" s="117" t="s">
        <v>68</v>
      </c>
      <c r="Q20" s="117" t="s">
        <v>68</v>
      </c>
      <c r="R20" s="87" t="s">
        <v>246</v>
      </c>
      <c r="S20" s="117" t="s">
        <v>68</v>
      </c>
      <c r="T20" s="177" t="s">
        <v>204</v>
      </c>
      <c r="U20" s="210" t="s">
        <v>246</v>
      </c>
    </row>
    <row r="21" spans="1:21" ht="11.25">
      <c r="A21" s="51" t="s">
        <v>32</v>
      </c>
      <c r="B21" s="51"/>
      <c r="C21" s="88" t="s">
        <v>173</v>
      </c>
      <c r="D21" s="211" t="s">
        <v>174</v>
      </c>
      <c r="E21" s="69" t="s">
        <v>196</v>
      </c>
      <c r="F21" s="211" t="s">
        <v>174</v>
      </c>
      <c r="G21" s="86" t="s">
        <v>219</v>
      </c>
      <c r="H21" s="86" t="s">
        <v>219</v>
      </c>
      <c r="I21" s="104"/>
      <c r="J21" s="86" t="s">
        <v>219</v>
      </c>
      <c r="K21" s="104"/>
      <c r="L21" s="86" t="s">
        <v>219</v>
      </c>
      <c r="M21" s="211" t="s">
        <v>174</v>
      </c>
      <c r="N21" s="117" t="s">
        <v>68</v>
      </c>
      <c r="O21" s="87" t="s">
        <v>246</v>
      </c>
      <c r="P21" s="117" t="s">
        <v>68</v>
      </c>
      <c r="Q21" s="117" t="s">
        <v>68</v>
      </c>
      <c r="R21" s="87" t="s">
        <v>246</v>
      </c>
      <c r="S21" s="117" t="s">
        <v>68</v>
      </c>
      <c r="T21" s="177" t="s">
        <v>204</v>
      </c>
      <c r="U21" s="210" t="s">
        <v>246</v>
      </c>
    </row>
    <row r="22" spans="1:21" ht="6" customHeight="1">
      <c r="A22" s="51"/>
      <c r="B22" s="51"/>
      <c r="C22" s="105"/>
      <c r="D22" s="105"/>
      <c r="E22" s="105"/>
      <c r="F22" s="105"/>
      <c r="G22" s="105"/>
      <c r="H22" s="105"/>
      <c r="I22" s="104"/>
      <c r="J22" s="105"/>
      <c r="K22" s="104"/>
      <c r="L22" s="105"/>
      <c r="M22" s="105"/>
      <c r="N22" s="105"/>
      <c r="O22" s="105"/>
      <c r="P22" s="105"/>
      <c r="Q22" s="105"/>
      <c r="R22" s="105"/>
      <c r="S22" s="105"/>
      <c r="T22" s="105"/>
      <c r="U22" s="105"/>
    </row>
    <row r="23" spans="1:21" ht="11.25">
      <c r="A23" s="45" t="s">
        <v>33</v>
      </c>
      <c r="B23" s="46"/>
      <c r="C23" s="86" t="s">
        <v>219</v>
      </c>
      <c r="D23" s="69" t="s">
        <v>196</v>
      </c>
      <c r="E23" s="90" t="s">
        <v>209</v>
      </c>
      <c r="F23" s="90" t="s">
        <v>209</v>
      </c>
      <c r="G23" s="88" t="s">
        <v>173</v>
      </c>
      <c r="H23" s="86" t="s">
        <v>219</v>
      </c>
      <c r="I23" s="104"/>
      <c r="J23" s="211" t="s">
        <v>174</v>
      </c>
      <c r="K23" s="104"/>
      <c r="L23" s="112" t="s">
        <v>199</v>
      </c>
      <c r="M23" s="117" t="s">
        <v>68</v>
      </c>
      <c r="N23" s="117" t="s">
        <v>68</v>
      </c>
      <c r="O23" s="69" t="s">
        <v>196</v>
      </c>
      <c r="P23" s="117" t="s">
        <v>68</v>
      </c>
      <c r="Q23" s="69" t="s">
        <v>196</v>
      </c>
      <c r="R23" s="177" t="s">
        <v>204</v>
      </c>
      <c r="S23" s="117" t="s">
        <v>68</v>
      </c>
      <c r="T23" s="177" t="s">
        <v>204</v>
      </c>
      <c r="U23" s="119" t="s">
        <v>68</v>
      </c>
    </row>
    <row r="24" spans="1:21" ht="11.25">
      <c r="A24" s="51" t="s">
        <v>34</v>
      </c>
      <c r="B24" s="205"/>
      <c r="C24" s="86" t="s">
        <v>219</v>
      </c>
      <c r="D24" s="69" t="s">
        <v>196</v>
      </c>
      <c r="E24" s="90" t="s">
        <v>209</v>
      </c>
      <c r="F24" s="90" t="s">
        <v>209</v>
      </c>
      <c r="G24" s="88" t="s">
        <v>173</v>
      </c>
      <c r="H24" s="88" t="s">
        <v>173</v>
      </c>
      <c r="I24" s="104"/>
      <c r="J24" s="211" t="s">
        <v>174</v>
      </c>
      <c r="K24" s="104"/>
      <c r="L24" s="112" t="s">
        <v>199</v>
      </c>
      <c r="M24" s="117" t="s">
        <v>68</v>
      </c>
      <c r="N24" s="117" t="s">
        <v>68</v>
      </c>
      <c r="O24" s="69" t="s">
        <v>196</v>
      </c>
      <c r="P24" s="117" t="s">
        <v>68</v>
      </c>
      <c r="Q24" s="69" t="s">
        <v>196</v>
      </c>
      <c r="R24" s="177" t="s">
        <v>204</v>
      </c>
      <c r="S24" s="87" t="s">
        <v>246</v>
      </c>
      <c r="T24" s="177" t="s">
        <v>204</v>
      </c>
      <c r="U24" s="119" t="s">
        <v>68</v>
      </c>
    </row>
    <row r="25" spans="1:21" ht="11.25">
      <c r="A25" s="51" t="s">
        <v>35</v>
      </c>
      <c r="B25" s="205"/>
      <c r="C25" s="86" t="s">
        <v>219</v>
      </c>
      <c r="D25" s="69" t="s">
        <v>196</v>
      </c>
      <c r="E25" s="90" t="s">
        <v>209</v>
      </c>
      <c r="F25" s="90" t="s">
        <v>209</v>
      </c>
      <c r="G25" s="88" t="s">
        <v>173</v>
      </c>
      <c r="H25" s="88" t="s">
        <v>173</v>
      </c>
      <c r="I25" s="109"/>
      <c r="J25" s="211" t="s">
        <v>174</v>
      </c>
      <c r="K25" s="109"/>
      <c r="L25" s="112" t="s">
        <v>199</v>
      </c>
      <c r="M25" s="117" t="s">
        <v>68</v>
      </c>
      <c r="N25" s="117" t="s">
        <v>68</v>
      </c>
      <c r="O25" s="69" t="s">
        <v>196</v>
      </c>
      <c r="P25" s="117" t="s">
        <v>68</v>
      </c>
      <c r="Q25" s="69" t="s">
        <v>196</v>
      </c>
      <c r="R25" s="177" t="s">
        <v>204</v>
      </c>
      <c r="S25" s="87" t="s">
        <v>246</v>
      </c>
      <c r="T25" s="177" t="s">
        <v>204</v>
      </c>
      <c r="U25" s="119" t="s">
        <v>68</v>
      </c>
    </row>
    <row r="26" spans="1:21" ht="6" customHeight="1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8"/>
      <c r="L26" s="195"/>
      <c r="M26" s="45"/>
      <c r="N26" s="45"/>
      <c r="O26" s="45"/>
      <c r="P26" s="45"/>
      <c r="Q26" s="45"/>
      <c r="R26" s="45"/>
      <c r="S26" s="45"/>
      <c r="T26" s="45"/>
      <c r="U26" s="45"/>
    </row>
    <row r="27" spans="1:21" s="4" customFormat="1" ht="11.25">
      <c r="A27" s="47" t="s">
        <v>36</v>
      </c>
      <c r="B27" s="47"/>
      <c r="C27" s="93">
        <v>39473</v>
      </c>
      <c r="D27" s="93">
        <v>39480</v>
      </c>
      <c r="E27" s="93">
        <v>39487</v>
      </c>
      <c r="F27" s="93">
        <v>39494</v>
      </c>
      <c r="G27" s="93">
        <v>39501</v>
      </c>
      <c r="H27" s="93">
        <v>39508</v>
      </c>
      <c r="I27" s="93">
        <v>39515</v>
      </c>
      <c r="J27" s="93">
        <v>39522</v>
      </c>
      <c r="K27" s="93">
        <v>39163</v>
      </c>
      <c r="L27" s="93">
        <v>39536</v>
      </c>
      <c r="M27" s="93">
        <v>39177</v>
      </c>
      <c r="N27" s="93">
        <v>39550</v>
      </c>
      <c r="O27" s="93">
        <v>39557</v>
      </c>
      <c r="P27" s="93">
        <v>39564</v>
      </c>
      <c r="Q27" s="93">
        <v>39571</v>
      </c>
      <c r="R27" s="93">
        <v>39578</v>
      </c>
      <c r="S27" s="94">
        <v>39585</v>
      </c>
      <c r="T27" s="94">
        <v>39226</v>
      </c>
      <c r="U27" s="94">
        <v>39233</v>
      </c>
    </row>
    <row r="28" spans="1:21" ht="11.25">
      <c r="A28" s="53" t="s">
        <v>37</v>
      </c>
      <c r="B28" s="206"/>
      <c r="C28" s="87" t="s">
        <v>155</v>
      </c>
      <c r="D28" s="90" t="s">
        <v>209</v>
      </c>
      <c r="E28" s="86" t="s">
        <v>219</v>
      </c>
      <c r="F28" s="69" t="s">
        <v>196</v>
      </c>
      <c r="G28" s="211" t="s">
        <v>174</v>
      </c>
      <c r="H28" s="87" t="s">
        <v>155</v>
      </c>
      <c r="I28" s="101"/>
      <c r="J28" s="86" t="s">
        <v>219</v>
      </c>
      <c r="K28" s="101"/>
      <c r="L28" s="87" t="s">
        <v>155</v>
      </c>
      <c r="M28" s="112" t="s">
        <v>199</v>
      </c>
      <c r="N28" s="87" t="s">
        <v>155</v>
      </c>
      <c r="O28" s="112" t="s">
        <v>199</v>
      </c>
      <c r="P28" s="87" t="s">
        <v>155</v>
      </c>
      <c r="Q28" s="177" t="s">
        <v>204</v>
      </c>
      <c r="R28" s="69" t="s">
        <v>196</v>
      </c>
      <c r="S28" s="177" t="s">
        <v>204</v>
      </c>
      <c r="T28" s="69" t="s">
        <v>196</v>
      </c>
      <c r="U28" s="210" t="s">
        <v>246</v>
      </c>
    </row>
    <row r="29" spans="1:21" ht="11.25">
      <c r="A29" s="54" t="s">
        <v>38</v>
      </c>
      <c r="B29" s="207"/>
      <c r="C29" s="87" t="s">
        <v>155</v>
      </c>
      <c r="D29" s="90" t="s">
        <v>209</v>
      </c>
      <c r="E29" s="86" t="s">
        <v>219</v>
      </c>
      <c r="F29" s="69" t="s">
        <v>196</v>
      </c>
      <c r="G29" s="211" t="s">
        <v>174</v>
      </c>
      <c r="H29" s="87" t="s">
        <v>155</v>
      </c>
      <c r="I29" s="110" t="s">
        <v>83</v>
      </c>
      <c r="J29" s="86" t="s">
        <v>219</v>
      </c>
      <c r="K29" s="110" t="s">
        <v>82</v>
      </c>
      <c r="L29" s="87" t="s">
        <v>155</v>
      </c>
      <c r="M29" s="112" t="s">
        <v>199</v>
      </c>
      <c r="N29" s="87" t="s">
        <v>155</v>
      </c>
      <c r="O29" s="112" t="s">
        <v>199</v>
      </c>
      <c r="P29" s="87" t="s">
        <v>155</v>
      </c>
      <c r="Q29" s="177" t="s">
        <v>204</v>
      </c>
      <c r="R29" s="69" t="s">
        <v>196</v>
      </c>
      <c r="S29" s="177" t="s">
        <v>204</v>
      </c>
      <c r="T29" s="69" t="s">
        <v>196</v>
      </c>
      <c r="U29" s="210" t="s">
        <v>246</v>
      </c>
    </row>
    <row r="30" spans="1:21" ht="6" customHeight="1">
      <c r="A30" s="54"/>
      <c r="B30" s="54"/>
      <c r="C30" s="105"/>
      <c r="D30" s="105"/>
      <c r="E30" s="105"/>
      <c r="F30" s="105"/>
      <c r="G30" s="105"/>
      <c r="H30" s="105"/>
      <c r="I30" s="110" t="s">
        <v>85</v>
      </c>
      <c r="J30" s="105"/>
      <c r="K30" s="110" t="s">
        <v>84</v>
      </c>
      <c r="L30" s="105"/>
      <c r="M30" s="105"/>
      <c r="N30" s="105"/>
      <c r="O30" s="105"/>
      <c r="P30" s="105"/>
      <c r="Q30" s="105"/>
      <c r="R30" s="105"/>
      <c r="S30" s="105"/>
      <c r="U30" s="105"/>
    </row>
    <row r="31" spans="1:21" ht="11.25">
      <c r="A31" s="53" t="s">
        <v>39</v>
      </c>
      <c r="B31" s="206"/>
      <c r="C31" s="87" t="s">
        <v>155</v>
      </c>
      <c r="D31" s="90" t="s">
        <v>209</v>
      </c>
      <c r="E31" s="210" t="s">
        <v>155</v>
      </c>
      <c r="F31" s="69" t="s">
        <v>196</v>
      </c>
      <c r="G31" s="211" t="s">
        <v>174</v>
      </c>
      <c r="H31" s="87" t="s">
        <v>155</v>
      </c>
      <c r="I31" s="110" t="s">
        <v>85</v>
      </c>
      <c r="J31" s="87" t="s">
        <v>155</v>
      </c>
      <c r="K31" s="110" t="s">
        <v>84</v>
      </c>
      <c r="L31" s="87" t="s">
        <v>155</v>
      </c>
      <c r="M31" s="112" t="s">
        <v>199</v>
      </c>
      <c r="N31" s="87" t="s">
        <v>155</v>
      </c>
      <c r="O31" s="112" t="s">
        <v>199</v>
      </c>
      <c r="P31" s="87" t="s">
        <v>155</v>
      </c>
      <c r="Q31" s="177" t="s">
        <v>204</v>
      </c>
      <c r="R31" s="69" t="s">
        <v>196</v>
      </c>
      <c r="S31" s="177" t="s">
        <v>204</v>
      </c>
      <c r="T31" s="117" t="s">
        <v>68</v>
      </c>
      <c r="U31" s="210" t="s">
        <v>246</v>
      </c>
    </row>
    <row r="32" spans="1:21" ht="11.25">
      <c r="A32" s="55" t="s">
        <v>40</v>
      </c>
      <c r="B32" s="208"/>
      <c r="C32" s="87" t="s">
        <v>155</v>
      </c>
      <c r="D32" s="90" t="s">
        <v>209</v>
      </c>
      <c r="E32" s="210" t="s">
        <v>155</v>
      </c>
      <c r="F32" s="69" t="s">
        <v>196</v>
      </c>
      <c r="G32" s="211" t="s">
        <v>174</v>
      </c>
      <c r="H32" s="87" t="s">
        <v>155</v>
      </c>
      <c r="I32" s="110" t="s">
        <v>83</v>
      </c>
      <c r="J32" s="87" t="s">
        <v>155</v>
      </c>
      <c r="K32" s="110" t="s">
        <v>78</v>
      </c>
      <c r="L32" s="87" t="s">
        <v>155</v>
      </c>
      <c r="M32" s="112" t="s">
        <v>199</v>
      </c>
      <c r="N32" s="87" t="s">
        <v>155</v>
      </c>
      <c r="O32" s="112" t="s">
        <v>199</v>
      </c>
      <c r="P32" s="87" t="s">
        <v>155</v>
      </c>
      <c r="Q32" s="177" t="s">
        <v>204</v>
      </c>
      <c r="R32" s="117" t="s">
        <v>68</v>
      </c>
      <c r="S32" s="112" t="s">
        <v>199</v>
      </c>
      <c r="T32" s="117" t="s">
        <v>68</v>
      </c>
      <c r="U32" s="210" t="s">
        <v>246</v>
      </c>
    </row>
    <row r="33" spans="1:21" ht="11.25">
      <c r="A33" s="56" t="s">
        <v>41</v>
      </c>
      <c r="B33" s="56"/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145</v>
      </c>
      <c r="J33" s="120" t="s">
        <v>42</v>
      </c>
      <c r="K33" s="110" t="s">
        <v>85</v>
      </c>
      <c r="L33" s="120" t="s">
        <v>42</v>
      </c>
      <c r="M33" s="120" t="s">
        <v>42</v>
      </c>
      <c r="N33" s="120" t="s">
        <v>42</v>
      </c>
      <c r="O33" s="120" t="s">
        <v>42</v>
      </c>
      <c r="P33" s="120" t="s">
        <v>42</v>
      </c>
      <c r="Q33" s="120" t="s">
        <v>42</v>
      </c>
      <c r="R33" s="120" t="s">
        <v>42</v>
      </c>
      <c r="S33" s="120" t="s">
        <v>42</v>
      </c>
      <c r="T33" s="120" t="s">
        <v>42</v>
      </c>
      <c r="U33" s="120" t="s">
        <v>42</v>
      </c>
    </row>
    <row r="34" spans="1:21" ht="11.25">
      <c r="A34" s="53" t="s">
        <v>43</v>
      </c>
      <c r="B34" s="53"/>
      <c r="C34" s="211" t="s">
        <v>174</v>
      </c>
      <c r="D34" s="86" t="s">
        <v>219</v>
      </c>
      <c r="E34" s="90" t="s">
        <v>209</v>
      </c>
      <c r="F34" s="86" t="s">
        <v>219</v>
      </c>
      <c r="G34" s="88" t="s">
        <v>173</v>
      </c>
      <c r="H34" s="86" t="s">
        <v>219</v>
      </c>
      <c r="I34" s="110" t="s">
        <v>75</v>
      </c>
      <c r="J34" s="69" t="s">
        <v>196</v>
      </c>
      <c r="K34" s="110" t="s">
        <v>84</v>
      </c>
      <c r="L34" s="211" t="s">
        <v>174</v>
      </c>
      <c r="M34" s="177" t="s">
        <v>204</v>
      </c>
      <c r="N34" s="177" t="s">
        <v>204</v>
      </c>
      <c r="O34" s="211" t="s">
        <v>174</v>
      </c>
      <c r="P34" s="69" t="s">
        <v>196</v>
      </c>
      <c r="Q34" s="112" t="s">
        <v>199</v>
      </c>
      <c r="R34" s="117" t="s">
        <v>68</v>
      </c>
      <c r="S34" s="112" t="s">
        <v>199</v>
      </c>
      <c r="T34" s="117" t="s">
        <v>68</v>
      </c>
      <c r="U34" s="186" t="s">
        <v>204</v>
      </c>
    </row>
    <row r="35" spans="1:21" ht="11.25">
      <c r="A35" s="53" t="s">
        <v>44</v>
      </c>
      <c r="B35" s="53"/>
      <c r="C35" s="211" t="s">
        <v>174</v>
      </c>
      <c r="D35" s="86" t="s">
        <v>219</v>
      </c>
      <c r="E35" s="90" t="s">
        <v>209</v>
      </c>
      <c r="F35" s="86" t="s">
        <v>219</v>
      </c>
      <c r="G35" s="88" t="s">
        <v>173</v>
      </c>
      <c r="H35" s="86" t="s">
        <v>219</v>
      </c>
      <c r="I35" s="110" t="s">
        <v>74</v>
      </c>
      <c r="J35" s="69" t="s">
        <v>196</v>
      </c>
      <c r="K35" s="110" t="s">
        <v>85</v>
      </c>
      <c r="L35" s="211" t="s">
        <v>174</v>
      </c>
      <c r="M35" s="177" t="s">
        <v>204</v>
      </c>
      <c r="N35" s="177" t="s">
        <v>204</v>
      </c>
      <c r="O35" s="211" t="s">
        <v>174</v>
      </c>
      <c r="P35" s="69" t="s">
        <v>196</v>
      </c>
      <c r="Q35" s="112" t="s">
        <v>199</v>
      </c>
      <c r="R35" s="117" t="s">
        <v>68</v>
      </c>
      <c r="S35" s="112" t="s">
        <v>199</v>
      </c>
      <c r="T35" s="117" t="s">
        <v>68</v>
      </c>
      <c r="U35" s="186" t="s">
        <v>204</v>
      </c>
    </row>
    <row r="36" spans="1:21" ht="6" customHeight="1">
      <c r="A36" s="53"/>
      <c r="B36" s="53"/>
      <c r="C36" s="105"/>
      <c r="D36" s="105"/>
      <c r="E36" s="105"/>
      <c r="F36" s="209"/>
      <c r="G36" s="105"/>
      <c r="H36" s="105"/>
      <c r="I36" s="110" t="s">
        <v>75</v>
      </c>
      <c r="J36" s="105"/>
      <c r="K36" s="110" t="s">
        <v>86</v>
      </c>
      <c r="L36" s="105"/>
      <c r="M36" s="105"/>
      <c r="N36" s="105"/>
      <c r="O36" s="105"/>
      <c r="P36" s="105"/>
      <c r="Q36" s="105"/>
      <c r="R36" s="105"/>
      <c r="S36" s="105"/>
      <c r="T36" s="105"/>
      <c r="U36" s="105"/>
    </row>
    <row r="37" spans="1:21" ht="11.25">
      <c r="A37" s="53" t="s">
        <v>45</v>
      </c>
      <c r="B37" s="53"/>
      <c r="C37" s="211" t="s">
        <v>174</v>
      </c>
      <c r="D37" s="88" t="s">
        <v>173</v>
      </c>
      <c r="E37" s="90" t="s">
        <v>209</v>
      </c>
      <c r="F37" s="90" t="s">
        <v>209</v>
      </c>
      <c r="G37" s="88" t="s">
        <v>173</v>
      </c>
      <c r="H37" s="86" t="s">
        <v>219</v>
      </c>
      <c r="I37" s="110" t="s">
        <v>76</v>
      </c>
      <c r="J37" s="69" t="s">
        <v>196</v>
      </c>
      <c r="K37" s="110" t="s">
        <v>146</v>
      </c>
      <c r="L37" s="211" t="s">
        <v>174</v>
      </c>
      <c r="M37" s="69" t="s">
        <v>196</v>
      </c>
      <c r="N37" s="177" t="s">
        <v>204</v>
      </c>
      <c r="O37" s="211" t="s">
        <v>174</v>
      </c>
      <c r="P37" s="69" t="s">
        <v>196</v>
      </c>
      <c r="Q37" s="112" t="s">
        <v>199</v>
      </c>
      <c r="R37" s="112" t="s">
        <v>199</v>
      </c>
      <c r="S37" s="112" t="s">
        <v>199</v>
      </c>
      <c r="T37" s="117" t="s">
        <v>68</v>
      </c>
      <c r="U37" s="186" t="s">
        <v>204</v>
      </c>
    </row>
    <row r="38" spans="1:21" ht="11.25">
      <c r="A38" s="53" t="s">
        <v>46</v>
      </c>
      <c r="B38" s="53"/>
      <c r="C38" s="211" t="s">
        <v>174</v>
      </c>
      <c r="D38" s="88" t="s">
        <v>173</v>
      </c>
      <c r="E38" s="90" t="s">
        <v>209</v>
      </c>
      <c r="F38" s="90" t="s">
        <v>209</v>
      </c>
      <c r="G38" s="88" t="s">
        <v>173</v>
      </c>
      <c r="H38" s="86" t="s">
        <v>219</v>
      </c>
      <c r="I38" s="110" t="s">
        <v>77</v>
      </c>
      <c r="J38" s="69" t="s">
        <v>196</v>
      </c>
      <c r="K38" s="110" t="s">
        <v>86</v>
      </c>
      <c r="L38" s="211" t="s">
        <v>174</v>
      </c>
      <c r="M38" s="69" t="s">
        <v>196</v>
      </c>
      <c r="N38" s="177" t="s">
        <v>204</v>
      </c>
      <c r="O38" s="211" t="s">
        <v>174</v>
      </c>
      <c r="P38" s="69" t="s">
        <v>196</v>
      </c>
      <c r="Q38" s="112" t="s">
        <v>199</v>
      </c>
      <c r="R38" s="112" t="s">
        <v>199</v>
      </c>
      <c r="S38" s="112" t="s">
        <v>199</v>
      </c>
      <c r="T38" s="117" t="s">
        <v>68</v>
      </c>
      <c r="U38" s="186" t="s">
        <v>204</v>
      </c>
    </row>
    <row r="39" spans="5:21" s="60" customFormat="1" ht="12.75">
      <c r="E39" s="61"/>
      <c r="M39" s="61"/>
      <c r="U39" s="58"/>
    </row>
    <row r="42" ht="12.75">
      <c r="D42" s="59"/>
    </row>
  </sheetData>
  <sheetProtection/>
  <mergeCells count="1">
    <mergeCell ref="I1:J1"/>
  </mergeCells>
  <hyperlinks>
    <hyperlink ref="R12" r:id="rId1" display="Markku.Oikarinen@savonia-amk.fi"/>
  </hyperlinks>
  <printOptions/>
  <pageMargins left="0.53" right="0.49" top="1" bottom="1" header="0.4921259845" footer="0.4921259845"/>
  <pageSetup fitToHeight="1" fitToWidth="1" horizontalDpi="300" verticalDpi="300" orientation="landscape" paperSize="9" scale="98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tabSelected="1" zoomScalePageLayoutView="0" workbookViewId="0" topLeftCell="A1">
      <selection activeCell="U17" sqref="U17"/>
    </sheetView>
  </sheetViews>
  <sheetFormatPr defaultColWidth="9.33203125" defaultRowHeight="11.25"/>
  <cols>
    <col min="1" max="1" width="12" style="0" customWidth="1"/>
    <col min="2" max="2" width="8.83203125" style="0" customWidth="1"/>
    <col min="3" max="8" width="7.66015625" style="0" customWidth="1"/>
    <col min="9" max="9" width="4.33203125" style="0" customWidth="1"/>
    <col min="10" max="10" width="7.66015625" style="0" customWidth="1"/>
    <col min="11" max="11" width="4.33203125" style="0" customWidth="1"/>
    <col min="12" max="15" width="7.66015625" style="0" customWidth="1"/>
    <col min="16" max="16" width="4.33203125" style="0" customWidth="1"/>
    <col min="17" max="18" width="7.66015625" style="0" customWidth="1"/>
    <col min="19" max="19" width="4.33203125" style="0" customWidth="1"/>
    <col min="20" max="21" width="7.66015625" style="0" customWidth="1"/>
    <col min="22" max="22" width="11.83203125" style="0" bestFit="1" customWidth="1"/>
  </cols>
  <sheetData>
    <row r="1" spans="1:18" ht="15.75">
      <c r="A1" s="1" t="s">
        <v>253</v>
      </c>
      <c r="B1" s="2"/>
      <c r="C1" s="2"/>
      <c r="D1" s="2"/>
      <c r="E1" s="2"/>
      <c r="F1" s="2"/>
      <c r="G1" s="2"/>
      <c r="H1" s="2"/>
      <c r="I1" s="286">
        <v>39594</v>
      </c>
      <c r="J1" s="28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2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5"/>
      <c r="U4" s="126"/>
      <c r="V4" s="126" t="s">
        <v>353</v>
      </c>
    </row>
    <row r="5" spans="1:25" s="2" customFormat="1" ht="11.25">
      <c r="A5" s="7">
        <v>3</v>
      </c>
      <c r="B5" s="8" t="s">
        <v>256</v>
      </c>
      <c r="C5" s="141" t="s">
        <v>257</v>
      </c>
      <c r="D5" s="123"/>
      <c r="E5" s="123"/>
      <c r="F5" s="123"/>
      <c r="G5" s="123"/>
      <c r="H5" s="123"/>
      <c r="I5" s="86" t="s">
        <v>315</v>
      </c>
      <c r="J5" s="77"/>
      <c r="K5" s="122">
        <v>25</v>
      </c>
      <c r="L5" s="192"/>
      <c r="M5" s="141" t="s">
        <v>340</v>
      </c>
      <c r="N5" s="123"/>
      <c r="O5" s="123"/>
      <c r="P5" s="77"/>
      <c r="Q5" s="75" t="s">
        <v>338</v>
      </c>
      <c r="R5" s="269" t="s">
        <v>341</v>
      </c>
      <c r="S5" s="158"/>
      <c r="T5" s="158"/>
      <c r="U5" s="142"/>
      <c r="V5" s="142" t="s">
        <v>354</v>
      </c>
      <c r="X5" s="4">
        <f>COUNTIF($B$20:$U$38,I5)</f>
        <v>25</v>
      </c>
      <c r="Y5" s="2">
        <f aca="true" t="shared" si="0" ref="Y5:Y13">X5-K5</f>
        <v>0</v>
      </c>
    </row>
    <row r="6" spans="1:25" s="2" customFormat="1" ht="11.25">
      <c r="A6" s="252">
        <v>3</v>
      </c>
      <c r="B6" s="253" t="s">
        <v>323</v>
      </c>
      <c r="C6" s="254" t="s">
        <v>322</v>
      </c>
      <c r="D6" s="255"/>
      <c r="E6" s="255"/>
      <c r="F6" s="255"/>
      <c r="G6" s="255"/>
      <c r="H6" s="255"/>
      <c r="I6" s="285" t="s">
        <v>110</v>
      </c>
      <c r="J6" s="257"/>
      <c r="K6" s="258">
        <v>30</v>
      </c>
      <c r="L6" s="259"/>
      <c r="M6" s="254" t="s">
        <v>147</v>
      </c>
      <c r="N6" s="255"/>
      <c r="O6" s="255"/>
      <c r="P6" s="257"/>
      <c r="Q6" s="260" t="s">
        <v>338</v>
      </c>
      <c r="R6" s="278" t="s">
        <v>347</v>
      </c>
      <c r="S6" s="261"/>
      <c r="T6" s="261"/>
      <c r="U6" s="262"/>
      <c r="V6" s="262" t="s">
        <v>354</v>
      </c>
      <c r="X6" s="4">
        <f aca="true" t="shared" si="1" ref="X6:X14">COUNTIF($B$20:$U$38,I6)</f>
        <v>30</v>
      </c>
      <c r="Y6" s="2">
        <f t="shared" si="0"/>
        <v>0</v>
      </c>
    </row>
    <row r="7" spans="1:25" s="2" customFormat="1" ht="11.25">
      <c r="A7" s="9">
        <v>3</v>
      </c>
      <c r="B7" s="10" t="s">
        <v>312</v>
      </c>
      <c r="C7" s="127" t="s">
        <v>313</v>
      </c>
      <c r="D7" s="128"/>
      <c r="E7" s="128"/>
      <c r="F7" s="128"/>
      <c r="G7" s="128"/>
      <c r="H7" s="128"/>
      <c r="I7" s="87" t="s">
        <v>316</v>
      </c>
      <c r="J7" s="78"/>
      <c r="K7" s="133">
        <v>20</v>
      </c>
      <c r="L7" s="78"/>
      <c r="M7" s="197" t="s">
        <v>98</v>
      </c>
      <c r="N7" s="128"/>
      <c r="O7" s="128"/>
      <c r="P7" s="78"/>
      <c r="Q7" s="71" t="s">
        <v>58</v>
      </c>
      <c r="R7" s="279" t="s">
        <v>346</v>
      </c>
      <c r="S7" s="159"/>
      <c r="T7" s="159"/>
      <c r="U7" s="143"/>
      <c r="V7" s="143"/>
      <c r="X7" s="4">
        <f t="shared" si="1"/>
        <v>20</v>
      </c>
      <c r="Y7" s="2">
        <f t="shared" si="0"/>
        <v>0</v>
      </c>
    </row>
    <row r="8" spans="1:25" s="2" customFormat="1" ht="11.25">
      <c r="A8" s="12">
        <v>3</v>
      </c>
      <c r="B8" s="13" t="s">
        <v>258</v>
      </c>
      <c r="C8" s="14" t="s">
        <v>259</v>
      </c>
      <c r="D8" s="15"/>
      <c r="E8" s="15"/>
      <c r="F8" s="15"/>
      <c r="G8" s="15"/>
      <c r="H8" s="16"/>
      <c r="I8" s="112" t="s">
        <v>290</v>
      </c>
      <c r="J8" s="80"/>
      <c r="K8" s="135">
        <v>22</v>
      </c>
      <c r="L8" s="80"/>
      <c r="M8" s="114" t="s">
        <v>328</v>
      </c>
      <c r="N8" s="15"/>
      <c r="O8" s="15"/>
      <c r="P8" s="15"/>
      <c r="Q8" s="74" t="s">
        <v>337</v>
      </c>
      <c r="R8" s="280" t="s">
        <v>348</v>
      </c>
      <c r="S8" s="161"/>
      <c r="T8" s="161"/>
      <c r="U8" s="145"/>
      <c r="V8" s="145" t="s">
        <v>355</v>
      </c>
      <c r="X8" s="4">
        <f t="shared" si="1"/>
        <v>22</v>
      </c>
      <c r="Y8" s="2">
        <f t="shared" si="0"/>
        <v>0</v>
      </c>
    </row>
    <row r="9" spans="1:25" s="2" customFormat="1" ht="11.25">
      <c r="A9" s="239">
        <v>3</v>
      </c>
      <c r="B9" s="240" t="s">
        <v>293</v>
      </c>
      <c r="C9" s="241" t="s">
        <v>294</v>
      </c>
      <c r="D9" s="242"/>
      <c r="E9" s="242"/>
      <c r="F9" s="242"/>
      <c r="G9" s="242"/>
      <c r="H9" s="243"/>
      <c r="I9" s="244" t="s">
        <v>204</v>
      </c>
      <c r="J9" s="245"/>
      <c r="K9" s="246">
        <v>20</v>
      </c>
      <c r="L9" s="247"/>
      <c r="M9" s="248" t="s">
        <v>98</v>
      </c>
      <c r="N9" s="242"/>
      <c r="O9" s="242"/>
      <c r="P9" s="242"/>
      <c r="Q9" s="249" t="s">
        <v>158</v>
      </c>
      <c r="R9" s="281" t="s">
        <v>346</v>
      </c>
      <c r="S9" s="250"/>
      <c r="T9" s="250"/>
      <c r="U9" s="251"/>
      <c r="V9" s="251"/>
      <c r="X9" s="4">
        <f t="shared" si="1"/>
        <v>20</v>
      </c>
      <c r="Y9" s="2">
        <f t="shared" si="0"/>
        <v>0</v>
      </c>
    </row>
    <row r="10" spans="1:25" s="2" customFormat="1" ht="11.25">
      <c r="A10" s="22">
        <v>3</v>
      </c>
      <c r="B10" s="23" t="s">
        <v>297</v>
      </c>
      <c r="C10" s="24" t="s">
        <v>298</v>
      </c>
      <c r="D10" s="25"/>
      <c r="E10" s="25"/>
      <c r="F10" s="25"/>
      <c r="G10" s="25"/>
      <c r="H10" s="26"/>
      <c r="I10" s="89" t="s">
        <v>317</v>
      </c>
      <c r="J10" s="82"/>
      <c r="K10" s="137">
        <v>18</v>
      </c>
      <c r="L10" s="193"/>
      <c r="M10" s="116" t="s">
        <v>325</v>
      </c>
      <c r="N10" s="25"/>
      <c r="O10" s="25"/>
      <c r="P10" s="25"/>
      <c r="Q10" s="72" t="s">
        <v>233</v>
      </c>
      <c r="R10" s="274" t="s">
        <v>343</v>
      </c>
      <c r="S10" s="163"/>
      <c r="T10" s="163"/>
      <c r="U10" s="147"/>
      <c r="V10" s="147" t="s">
        <v>356</v>
      </c>
      <c r="X10" s="4">
        <f t="shared" si="1"/>
        <v>18</v>
      </c>
      <c r="Y10" s="2">
        <f t="shared" si="0"/>
        <v>0</v>
      </c>
    </row>
    <row r="11" spans="1:25" s="2" customFormat="1" ht="11.25">
      <c r="A11" s="27">
        <v>3</v>
      </c>
      <c r="B11" s="64" t="s">
        <v>301</v>
      </c>
      <c r="C11" s="29" t="s">
        <v>335</v>
      </c>
      <c r="D11" s="30"/>
      <c r="E11" s="30"/>
      <c r="F11" s="30"/>
      <c r="G11" s="30"/>
      <c r="H11" s="31"/>
      <c r="I11" s="90" t="s">
        <v>318</v>
      </c>
      <c r="J11" s="83"/>
      <c r="K11" s="138">
        <v>11</v>
      </c>
      <c r="L11" s="194" t="s">
        <v>249</v>
      </c>
      <c r="M11" s="63" t="s">
        <v>325</v>
      </c>
      <c r="N11" s="30"/>
      <c r="O11" s="30"/>
      <c r="P11" s="30"/>
      <c r="Q11" s="64" t="s">
        <v>158</v>
      </c>
      <c r="R11" s="271" t="s">
        <v>343</v>
      </c>
      <c r="S11" s="164"/>
      <c r="T11" s="164"/>
      <c r="U11" s="148"/>
      <c r="V11" s="148"/>
      <c r="X11" s="4">
        <f t="shared" si="1"/>
        <v>11</v>
      </c>
      <c r="Y11" s="2">
        <f t="shared" si="0"/>
        <v>0</v>
      </c>
    </row>
    <row r="12" spans="1:25" s="2" customFormat="1" ht="11.25">
      <c r="A12" s="32">
        <v>3</v>
      </c>
      <c r="B12" s="33" t="s">
        <v>304</v>
      </c>
      <c r="C12" s="34" t="s">
        <v>305</v>
      </c>
      <c r="D12" s="35"/>
      <c r="E12" s="35"/>
      <c r="F12" s="35"/>
      <c r="G12" s="35"/>
      <c r="H12" s="36"/>
      <c r="I12" s="117" t="s">
        <v>319</v>
      </c>
      <c r="J12" s="84"/>
      <c r="K12" s="139">
        <v>24</v>
      </c>
      <c r="L12" s="181"/>
      <c r="M12" s="118" t="s">
        <v>326</v>
      </c>
      <c r="N12" s="35"/>
      <c r="O12" s="35"/>
      <c r="P12" s="35"/>
      <c r="Q12" s="121" t="s">
        <v>327</v>
      </c>
      <c r="R12" s="276" t="s">
        <v>349</v>
      </c>
      <c r="S12" s="165"/>
      <c r="T12" s="165"/>
      <c r="U12" s="149"/>
      <c r="V12" s="149"/>
      <c r="X12" s="4">
        <f t="shared" si="1"/>
        <v>24</v>
      </c>
      <c r="Y12" s="2">
        <f t="shared" si="0"/>
        <v>0</v>
      </c>
    </row>
    <row r="13" spans="1:25" s="2" customFormat="1" ht="11.25">
      <c r="A13" s="166">
        <v>5</v>
      </c>
      <c r="B13" s="167" t="s">
        <v>310</v>
      </c>
      <c r="C13" s="168" t="s">
        <v>311</v>
      </c>
      <c r="D13" s="169"/>
      <c r="E13" s="169"/>
      <c r="F13" s="169"/>
      <c r="G13" s="169"/>
      <c r="H13" s="170"/>
      <c r="I13" s="177" t="s">
        <v>320</v>
      </c>
      <c r="J13" s="172"/>
      <c r="K13" s="171">
        <v>30</v>
      </c>
      <c r="L13" s="172"/>
      <c r="M13" s="173" t="s">
        <v>61</v>
      </c>
      <c r="N13" s="169"/>
      <c r="O13" s="169"/>
      <c r="P13" s="187"/>
      <c r="Q13" s="187" t="s">
        <v>158</v>
      </c>
      <c r="R13" s="270" t="s">
        <v>344</v>
      </c>
      <c r="S13" s="175"/>
      <c r="T13" s="175"/>
      <c r="U13" s="176"/>
      <c r="V13" s="176"/>
      <c r="X13" s="4">
        <f t="shared" si="1"/>
        <v>30</v>
      </c>
      <c r="Y13" s="2">
        <f t="shared" si="0"/>
        <v>0</v>
      </c>
    </row>
    <row r="14" spans="1:25" s="2" customFormat="1" ht="11.25">
      <c r="A14" s="220"/>
      <c r="B14" s="221" t="s">
        <v>314</v>
      </c>
      <c r="C14" s="222" t="s">
        <v>336</v>
      </c>
      <c r="D14" s="223"/>
      <c r="E14" s="223"/>
      <c r="F14" s="223"/>
      <c r="G14" s="223"/>
      <c r="H14" s="224"/>
      <c r="I14" s="284" t="s">
        <v>321</v>
      </c>
      <c r="J14" s="226"/>
      <c r="K14" s="225">
        <v>8</v>
      </c>
      <c r="L14" s="238" t="s">
        <v>249</v>
      </c>
      <c r="M14" s="227" t="s">
        <v>61</v>
      </c>
      <c r="N14" s="223"/>
      <c r="O14" s="223"/>
      <c r="P14" s="223"/>
      <c r="Q14" s="263" t="s">
        <v>158</v>
      </c>
      <c r="R14" s="277" t="s">
        <v>344</v>
      </c>
      <c r="S14" s="229"/>
      <c r="T14" s="229"/>
      <c r="U14" s="230"/>
      <c r="V14" s="230"/>
      <c r="X14" s="4">
        <f t="shared" si="1"/>
        <v>8</v>
      </c>
      <c r="Y14" s="2">
        <f>X14-K14</f>
        <v>0</v>
      </c>
    </row>
    <row r="15" spans="1:24" ht="11.25">
      <c r="A15" s="37">
        <f>SUM(A5:A14)</f>
        <v>29</v>
      </c>
      <c r="B15" s="38"/>
      <c r="C15" s="39"/>
      <c r="D15" s="40"/>
      <c r="E15" s="40"/>
      <c r="F15" s="40"/>
      <c r="G15" s="40"/>
      <c r="H15" s="41"/>
      <c r="I15" s="85"/>
      <c r="J15" s="85" t="s">
        <v>289</v>
      </c>
      <c r="K15" s="70">
        <f>SUM(K5:K14)</f>
        <v>208</v>
      </c>
      <c r="L15" s="140"/>
      <c r="M15" s="39"/>
      <c r="N15" s="40"/>
      <c r="O15" s="40"/>
      <c r="P15" s="40"/>
      <c r="Q15" s="38"/>
      <c r="R15" s="39"/>
      <c r="S15" s="125"/>
      <c r="T15" s="125"/>
      <c r="U15" s="126"/>
      <c r="V15" s="126"/>
      <c r="X15" s="5">
        <f>SUM(X5:X14)</f>
        <v>208</v>
      </c>
    </row>
    <row r="16" spans="1:22" ht="11.25">
      <c r="A16" s="267"/>
      <c r="S16" s="42"/>
      <c r="T16" s="42"/>
      <c r="U16" s="264"/>
      <c r="V16" s="264"/>
    </row>
    <row r="17" spans="1:26" ht="11.25">
      <c r="A17" s="43"/>
      <c r="B17" s="66" t="s">
        <v>10</v>
      </c>
      <c r="C17" s="66" t="s">
        <v>11</v>
      </c>
      <c r="D17" s="66" t="s">
        <v>12</v>
      </c>
      <c r="E17" s="66" t="s">
        <v>13</v>
      </c>
      <c r="F17" s="66" t="s">
        <v>14</v>
      </c>
      <c r="G17" s="66" t="s">
        <v>15</v>
      </c>
      <c r="H17" s="66" t="s">
        <v>16</v>
      </c>
      <c r="I17" s="66" t="s">
        <v>17</v>
      </c>
      <c r="J17" s="66" t="s">
        <v>18</v>
      </c>
      <c r="K17" s="66" t="s">
        <v>19</v>
      </c>
      <c r="L17" s="66" t="s">
        <v>20</v>
      </c>
      <c r="M17" s="66" t="s">
        <v>21</v>
      </c>
      <c r="N17" s="66" t="s">
        <v>22</v>
      </c>
      <c r="O17" s="66" t="s">
        <v>23</v>
      </c>
      <c r="P17" s="66"/>
      <c r="Q17" s="66" t="s">
        <v>24</v>
      </c>
      <c r="R17" s="66" t="s">
        <v>25</v>
      </c>
      <c r="S17" s="67" t="s">
        <v>26</v>
      </c>
      <c r="T17" s="66" t="s">
        <v>27</v>
      </c>
      <c r="U17" s="66" t="s">
        <v>28</v>
      </c>
      <c r="V17" s="303"/>
      <c r="Y17">
        <f>16*13</f>
        <v>208</v>
      </c>
      <c r="Z17">
        <f>K15</f>
        <v>208</v>
      </c>
    </row>
    <row r="18" spans="1:26" ht="11.25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6"/>
      <c r="T18" s="45"/>
      <c r="U18" s="45"/>
      <c r="V18" s="304"/>
      <c r="Y18">
        <f>'Kevät 09'!V16</f>
        <v>208</v>
      </c>
      <c r="Z18">
        <f>'Kevät 09'!K14</f>
        <v>206</v>
      </c>
    </row>
    <row r="19" spans="1:26" s="4" customFormat="1" ht="11.25">
      <c r="A19" s="47" t="s">
        <v>29</v>
      </c>
      <c r="B19" s="93" t="s">
        <v>260</v>
      </c>
      <c r="C19" s="93" t="s">
        <v>261</v>
      </c>
      <c r="D19" s="93" t="s">
        <v>262</v>
      </c>
      <c r="E19" s="93" t="s">
        <v>263</v>
      </c>
      <c r="F19" s="93" t="s">
        <v>264</v>
      </c>
      <c r="G19" s="93" t="s">
        <v>265</v>
      </c>
      <c r="H19" s="93" t="s">
        <v>266</v>
      </c>
      <c r="I19" s="93"/>
      <c r="J19" s="93" t="s">
        <v>267</v>
      </c>
      <c r="K19" s="93"/>
      <c r="L19" s="93" t="s">
        <v>268</v>
      </c>
      <c r="M19" s="93" t="s">
        <v>269</v>
      </c>
      <c r="N19" s="93" t="s">
        <v>270</v>
      </c>
      <c r="O19" s="93" t="s">
        <v>271</v>
      </c>
      <c r="P19" s="93" t="s">
        <v>272</v>
      </c>
      <c r="Q19" s="93" t="s">
        <v>273</v>
      </c>
      <c r="R19" s="93" t="s">
        <v>274</v>
      </c>
      <c r="S19" s="93"/>
      <c r="T19" s="94">
        <v>39456</v>
      </c>
      <c r="U19" s="94">
        <v>39463</v>
      </c>
      <c r="V19" s="305"/>
      <c r="Y19" s="4">
        <f>Y17+Y18</f>
        <v>416</v>
      </c>
      <c r="Z19" s="4">
        <f>SUM(Z17:Z18)</f>
        <v>414</v>
      </c>
    </row>
    <row r="20" spans="1:22" ht="11.25">
      <c r="A20" s="45" t="s">
        <v>30</v>
      </c>
      <c r="B20" s="112" t="s">
        <v>290</v>
      </c>
      <c r="C20" s="234" t="s">
        <v>317</v>
      </c>
      <c r="D20" s="112" t="s">
        <v>290</v>
      </c>
      <c r="E20" s="237" t="s">
        <v>290</v>
      </c>
      <c r="F20" s="177" t="s">
        <v>320</v>
      </c>
      <c r="G20" s="282" t="s">
        <v>317</v>
      </c>
      <c r="H20" s="112" t="s">
        <v>290</v>
      </c>
      <c r="I20" s="101"/>
      <c r="J20" s="177" t="s">
        <v>320</v>
      </c>
      <c r="K20" s="101"/>
      <c r="L20" s="112" t="s">
        <v>290</v>
      </c>
      <c r="M20" s="233" t="s">
        <v>321</v>
      </c>
      <c r="N20" s="86" t="s">
        <v>315</v>
      </c>
      <c r="O20" s="86" t="s">
        <v>315</v>
      </c>
      <c r="P20" s="101"/>
      <c r="Q20" s="87" t="s">
        <v>316</v>
      </c>
      <c r="R20" s="177" t="s">
        <v>320</v>
      </c>
      <c r="S20" s="103"/>
      <c r="T20" s="233" t="s">
        <v>321</v>
      </c>
      <c r="U20" s="265" t="s">
        <v>321</v>
      </c>
      <c r="V20" s="217"/>
    </row>
    <row r="21" spans="1:22" ht="11.25">
      <c r="A21" s="51" t="s">
        <v>32</v>
      </c>
      <c r="B21" s="112" t="s">
        <v>290</v>
      </c>
      <c r="C21" s="236" t="s">
        <v>317</v>
      </c>
      <c r="D21" s="112" t="s">
        <v>290</v>
      </c>
      <c r="E21" s="237" t="s">
        <v>290</v>
      </c>
      <c r="F21" s="177" t="s">
        <v>320</v>
      </c>
      <c r="G21" s="283" t="s">
        <v>317</v>
      </c>
      <c r="H21" s="112" t="s">
        <v>290</v>
      </c>
      <c r="I21" s="104"/>
      <c r="J21" s="177" t="s">
        <v>320</v>
      </c>
      <c r="K21" s="101"/>
      <c r="L21" s="112" t="s">
        <v>290</v>
      </c>
      <c r="M21" s="233" t="s">
        <v>321</v>
      </c>
      <c r="N21" s="86" t="s">
        <v>315</v>
      </c>
      <c r="O21" s="86" t="s">
        <v>315</v>
      </c>
      <c r="P21" s="101"/>
      <c r="Q21" s="87" t="s">
        <v>316</v>
      </c>
      <c r="R21" s="177" t="s">
        <v>320</v>
      </c>
      <c r="S21" s="103"/>
      <c r="T21" s="233" t="s">
        <v>321</v>
      </c>
      <c r="U21" s="265" t="s">
        <v>321</v>
      </c>
      <c r="V21" s="217"/>
    </row>
    <row r="22" spans="1:22" ht="5.25" customHeight="1">
      <c r="A22" s="51"/>
      <c r="B22" s="214"/>
      <c r="C22" s="235"/>
      <c r="D22" s="214"/>
      <c r="E22" s="214"/>
      <c r="F22" s="214"/>
      <c r="G22" s="214"/>
      <c r="H22" s="214"/>
      <c r="I22" s="104"/>
      <c r="J22" s="214"/>
      <c r="K22" s="101"/>
      <c r="L22" s="214"/>
      <c r="M22" s="214"/>
      <c r="N22" s="214"/>
      <c r="O22" s="214"/>
      <c r="P22" s="101"/>
      <c r="Q22" s="214"/>
      <c r="R22" s="214"/>
      <c r="S22" s="103"/>
      <c r="T22" s="218"/>
      <c r="U22" s="217"/>
      <c r="V22" s="217"/>
    </row>
    <row r="23" spans="1:22" ht="11.25">
      <c r="A23" s="45" t="s">
        <v>33</v>
      </c>
      <c r="B23" s="86" t="s">
        <v>315</v>
      </c>
      <c r="C23" s="86" t="s">
        <v>315</v>
      </c>
      <c r="D23" s="177" t="s">
        <v>320</v>
      </c>
      <c r="E23" s="86" t="s">
        <v>315</v>
      </c>
      <c r="F23" s="177" t="s">
        <v>320</v>
      </c>
      <c r="G23" s="177" t="s">
        <v>320</v>
      </c>
      <c r="H23" s="256" t="s">
        <v>110</v>
      </c>
      <c r="I23" s="104"/>
      <c r="J23" s="112" t="s">
        <v>290</v>
      </c>
      <c r="K23" s="101"/>
      <c r="L23" s="256" t="s">
        <v>110</v>
      </c>
      <c r="M23" s="177" t="s">
        <v>320</v>
      </c>
      <c r="N23" s="86" t="s">
        <v>315</v>
      </c>
      <c r="O23" s="256" t="s">
        <v>110</v>
      </c>
      <c r="P23" s="101"/>
      <c r="Q23" s="87" t="s">
        <v>316</v>
      </c>
      <c r="R23" s="256" t="s">
        <v>110</v>
      </c>
      <c r="S23" s="103"/>
      <c r="T23" s="87" t="s">
        <v>316</v>
      </c>
      <c r="U23" s="266" t="s">
        <v>110</v>
      </c>
      <c r="V23" s="217"/>
    </row>
    <row r="24" spans="1:22" ht="11.25">
      <c r="A24" s="51" t="s">
        <v>34</v>
      </c>
      <c r="B24" s="86" t="s">
        <v>315</v>
      </c>
      <c r="C24" s="112" t="s">
        <v>290</v>
      </c>
      <c r="D24" s="177" t="s">
        <v>320</v>
      </c>
      <c r="E24" s="86" t="s">
        <v>315</v>
      </c>
      <c r="F24" s="112" t="s">
        <v>290</v>
      </c>
      <c r="G24" s="177" t="s">
        <v>320</v>
      </c>
      <c r="H24" s="256" t="s">
        <v>110</v>
      </c>
      <c r="I24" s="104"/>
      <c r="J24" s="112" t="s">
        <v>290</v>
      </c>
      <c r="K24" s="101"/>
      <c r="L24" s="256" t="s">
        <v>110</v>
      </c>
      <c r="M24" s="177" t="s">
        <v>320</v>
      </c>
      <c r="N24" s="244" t="s">
        <v>204</v>
      </c>
      <c r="O24" s="256" t="s">
        <v>110</v>
      </c>
      <c r="P24" s="101"/>
      <c r="Q24" s="87" t="s">
        <v>316</v>
      </c>
      <c r="R24" s="256" t="s">
        <v>110</v>
      </c>
      <c r="S24" s="108"/>
      <c r="T24" s="87" t="s">
        <v>316</v>
      </c>
      <c r="U24" s="266" t="s">
        <v>110</v>
      </c>
      <c r="V24" s="217"/>
    </row>
    <row r="25" spans="1:22" ht="11.25">
      <c r="A25" s="51" t="s">
        <v>35</v>
      </c>
      <c r="B25" s="86" t="s">
        <v>315</v>
      </c>
      <c r="C25" s="112" t="s">
        <v>290</v>
      </c>
      <c r="D25" s="177" t="s">
        <v>320</v>
      </c>
      <c r="E25" s="86" t="s">
        <v>315</v>
      </c>
      <c r="F25" s="112" t="s">
        <v>290</v>
      </c>
      <c r="G25" s="177" t="s">
        <v>320</v>
      </c>
      <c r="H25" s="256" t="s">
        <v>110</v>
      </c>
      <c r="I25" s="109"/>
      <c r="J25" s="112" t="s">
        <v>290</v>
      </c>
      <c r="K25" s="109"/>
      <c r="L25" s="256" t="s">
        <v>110</v>
      </c>
      <c r="M25" s="177" t="s">
        <v>320</v>
      </c>
      <c r="N25" s="244" t="s">
        <v>204</v>
      </c>
      <c r="O25" s="256" t="s">
        <v>110</v>
      </c>
      <c r="P25" s="109"/>
      <c r="Q25" s="87" t="s">
        <v>316</v>
      </c>
      <c r="R25" s="256" t="s">
        <v>110</v>
      </c>
      <c r="S25" s="108"/>
      <c r="T25" s="87" t="s">
        <v>316</v>
      </c>
      <c r="U25" s="266" t="s">
        <v>110</v>
      </c>
      <c r="V25" s="217"/>
    </row>
    <row r="26" spans="1:22" ht="11.25">
      <c r="A26" s="45"/>
      <c r="B26" s="45"/>
      <c r="C26" s="45"/>
      <c r="D26" s="45"/>
      <c r="E26" s="45"/>
      <c r="F26" s="45"/>
      <c r="G26" s="45"/>
      <c r="H26" s="45"/>
      <c r="I26" s="48"/>
      <c r="J26" s="45"/>
      <c r="K26" s="48"/>
      <c r="L26" s="45"/>
      <c r="M26" s="45"/>
      <c r="N26" s="45"/>
      <c r="O26" s="45"/>
      <c r="P26" s="48"/>
      <c r="Q26" s="45"/>
      <c r="R26" s="45"/>
      <c r="S26" s="52"/>
      <c r="T26" s="46"/>
      <c r="U26" s="188"/>
      <c r="V26" s="219"/>
    </row>
    <row r="27" spans="1:22" s="4" customFormat="1" ht="11.25">
      <c r="A27" s="47" t="s">
        <v>36</v>
      </c>
      <c r="B27" s="93" t="s">
        <v>275</v>
      </c>
      <c r="C27" s="93" t="s">
        <v>276</v>
      </c>
      <c r="D27" s="93" t="s">
        <v>277</v>
      </c>
      <c r="E27" s="93" t="s">
        <v>278</v>
      </c>
      <c r="F27" s="93" t="s">
        <v>279</v>
      </c>
      <c r="G27" s="93" t="s">
        <v>280</v>
      </c>
      <c r="H27" s="93" t="s">
        <v>281</v>
      </c>
      <c r="I27" s="93"/>
      <c r="J27" s="93" t="s">
        <v>282</v>
      </c>
      <c r="K27" s="93"/>
      <c r="L27" s="93" t="s">
        <v>283</v>
      </c>
      <c r="M27" s="93" t="s">
        <v>284</v>
      </c>
      <c r="N27" s="93" t="s">
        <v>285</v>
      </c>
      <c r="O27" s="93" t="s">
        <v>286</v>
      </c>
      <c r="P27" s="93" t="s">
        <v>287</v>
      </c>
      <c r="Q27" s="94" t="s">
        <v>324</v>
      </c>
      <c r="R27" s="93" t="s">
        <v>288</v>
      </c>
      <c r="S27" s="93"/>
      <c r="T27" s="200">
        <v>39457</v>
      </c>
      <c r="U27" s="94">
        <v>39464</v>
      </c>
      <c r="V27" s="305"/>
    </row>
    <row r="28" spans="1:22" ht="11.25">
      <c r="A28" s="53" t="s">
        <v>37</v>
      </c>
      <c r="B28" s="177" t="s">
        <v>320</v>
      </c>
      <c r="C28" s="244" t="s">
        <v>204</v>
      </c>
      <c r="D28" s="117" t="s">
        <v>319</v>
      </c>
      <c r="E28" s="177" t="s">
        <v>320</v>
      </c>
      <c r="F28" s="117" t="s">
        <v>319</v>
      </c>
      <c r="G28" s="244" t="s">
        <v>204</v>
      </c>
      <c r="H28" s="117" t="s">
        <v>319</v>
      </c>
      <c r="I28" s="101"/>
      <c r="J28" s="244" t="s">
        <v>204</v>
      </c>
      <c r="K28" s="110" t="s">
        <v>82</v>
      </c>
      <c r="L28" s="234" t="s">
        <v>317</v>
      </c>
      <c r="M28" s="112" t="s">
        <v>290</v>
      </c>
      <c r="N28" s="256" t="s">
        <v>110</v>
      </c>
      <c r="O28" s="233" t="s">
        <v>321</v>
      </c>
      <c r="P28" s="110"/>
      <c r="Q28" s="256" t="s">
        <v>110</v>
      </c>
      <c r="R28" s="87" t="s">
        <v>316</v>
      </c>
      <c r="S28" s="103"/>
      <c r="T28" s="90" t="s">
        <v>318</v>
      </c>
      <c r="U28" s="210" t="s">
        <v>316</v>
      </c>
      <c r="V28" s="217"/>
    </row>
    <row r="29" spans="1:22" ht="11.25">
      <c r="A29" s="54" t="s">
        <v>38</v>
      </c>
      <c r="B29" s="177" t="s">
        <v>320</v>
      </c>
      <c r="C29" s="244" t="s">
        <v>204</v>
      </c>
      <c r="D29" s="117" t="s">
        <v>319</v>
      </c>
      <c r="E29" s="177" t="s">
        <v>320</v>
      </c>
      <c r="F29" s="117" t="s">
        <v>319</v>
      </c>
      <c r="G29" s="244" t="s">
        <v>204</v>
      </c>
      <c r="H29" s="117" t="s">
        <v>319</v>
      </c>
      <c r="I29" s="110" t="s">
        <v>78</v>
      </c>
      <c r="J29" s="244" t="s">
        <v>204</v>
      </c>
      <c r="K29" s="110" t="s">
        <v>79</v>
      </c>
      <c r="L29" s="236" t="s">
        <v>317</v>
      </c>
      <c r="M29" s="112" t="s">
        <v>290</v>
      </c>
      <c r="N29" s="256" t="s">
        <v>110</v>
      </c>
      <c r="O29" s="233" t="s">
        <v>321</v>
      </c>
      <c r="P29" s="110"/>
      <c r="Q29" s="256" t="s">
        <v>110</v>
      </c>
      <c r="R29" s="87" t="s">
        <v>316</v>
      </c>
      <c r="S29" s="111" t="s">
        <v>80</v>
      </c>
      <c r="T29" s="90" t="s">
        <v>318</v>
      </c>
      <c r="U29" s="210" t="s">
        <v>316</v>
      </c>
      <c r="V29" s="217"/>
    </row>
    <row r="30" spans="1:22" ht="4.5" customHeight="1">
      <c r="A30" s="54"/>
      <c r="B30" s="214"/>
      <c r="C30" s="215"/>
      <c r="D30" s="214"/>
      <c r="E30" s="214"/>
      <c r="F30" s="214"/>
      <c r="G30" s="215"/>
      <c r="H30" s="214"/>
      <c r="I30" s="110"/>
      <c r="J30" s="214"/>
      <c r="K30" s="110" t="s">
        <v>83</v>
      </c>
      <c r="L30" s="213"/>
      <c r="M30" s="214"/>
      <c r="N30" s="214"/>
      <c r="O30" s="214"/>
      <c r="P30" s="110"/>
      <c r="Q30" s="214"/>
      <c r="R30" s="214"/>
      <c r="S30" s="111"/>
      <c r="T30" s="218"/>
      <c r="U30" s="214"/>
      <c r="V30" s="214"/>
    </row>
    <row r="31" spans="1:22" ht="11.25">
      <c r="A31" s="53" t="s">
        <v>39</v>
      </c>
      <c r="B31" s="177" t="s">
        <v>320</v>
      </c>
      <c r="C31" s="244" t="s">
        <v>204</v>
      </c>
      <c r="D31" s="117" t="s">
        <v>319</v>
      </c>
      <c r="E31" s="177" t="s">
        <v>320</v>
      </c>
      <c r="F31" s="117" t="s">
        <v>319</v>
      </c>
      <c r="G31" s="244" t="s">
        <v>204</v>
      </c>
      <c r="H31" s="117" t="s">
        <v>319</v>
      </c>
      <c r="I31" s="110" t="s">
        <v>79</v>
      </c>
      <c r="J31" s="244" t="s">
        <v>204</v>
      </c>
      <c r="K31" s="110" t="s">
        <v>84</v>
      </c>
      <c r="L31" s="234" t="s">
        <v>317</v>
      </c>
      <c r="M31" s="112" t="s">
        <v>290</v>
      </c>
      <c r="N31" s="256" t="s">
        <v>110</v>
      </c>
      <c r="O31" s="177" t="s">
        <v>320</v>
      </c>
      <c r="P31" s="110"/>
      <c r="Q31" s="256" t="s">
        <v>110</v>
      </c>
      <c r="R31" s="87" t="s">
        <v>316</v>
      </c>
      <c r="S31" s="111" t="s">
        <v>75</v>
      </c>
      <c r="T31" s="90" t="s">
        <v>318</v>
      </c>
      <c r="U31" s="210" t="s">
        <v>316</v>
      </c>
      <c r="V31" s="217"/>
    </row>
    <row r="32" spans="1:22" ht="11.25">
      <c r="A32" s="55" t="s">
        <v>40</v>
      </c>
      <c r="B32" s="177" t="s">
        <v>320</v>
      </c>
      <c r="C32" s="244" t="s">
        <v>204</v>
      </c>
      <c r="D32" s="117" t="s">
        <v>319</v>
      </c>
      <c r="E32" s="177" t="s">
        <v>320</v>
      </c>
      <c r="F32" s="117" t="s">
        <v>319</v>
      </c>
      <c r="G32" s="244" t="s">
        <v>204</v>
      </c>
      <c r="H32" s="117" t="s">
        <v>319</v>
      </c>
      <c r="I32" s="110" t="s">
        <v>79</v>
      </c>
      <c r="J32" s="244" t="s">
        <v>204</v>
      </c>
      <c r="K32" s="110" t="s">
        <v>86</v>
      </c>
      <c r="L32" s="236" t="s">
        <v>317</v>
      </c>
      <c r="M32" s="86" t="s">
        <v>315</v>
      </c>
      <c r="N32" s="256" t="s">
        <v>110</v>
      </c>
      <c r="O32" s="177" t="s">
        <v>320</v>
      </c>
      <c r="P32" s="110"/>
      <c r="Q32" s="256" t="s">
        <v>110</v>
      </c>
      <c r="R32" s="87" t="s">
        <v>316</v>
      </c>
      <c r="S32" s="111" t="s">
        <v>81</v>
      </c>
      <c r="T32" s="256" t="s">
        <v>110</v>
      </c>
      <c r="U32" s="210" t="s">
        <v>316</v>
      </c>
      <c r="V32" s="217"/>
    </row>
    <row r="33" spans="1:22" ht="11.25">
      <c r="A33" s="56" t="s">
        <v>41</v>
      </c>
      <c r="B33" s="120" t="s">
        <v>42</v>
      </c>
      <c r="C33" s="120" t="s">
        <v>42</v>
      </c>
      <c r="D33" s="120" t="s">
        <v>42</v>
      </c>
      <c r="E33" s="120" t="s">
        <v>42</v>
      </c>
      <c r="F33" s="120" t="s">
        <v>42</v>
      </c>
      <c r="G33" s="120" t="s">
        <v>42</v>
      </c>
      <c r="H33" s="120" t="s">
        <v>42</v>
      </c>
      <c r="I33" s="110" t="s">
        <v>78</v>
      </c>
      <c r="J33" s="120" t="s">
        <v>42</v>
      </c>
      <c r="K33" s="110" t="s">
        <v>82</v>
      </c>
      <c r="L33" s="120" t="s">
        <v>42</v>
      </c>
      <c r="M33" s="120" t="s">
        <v>42</v>
      </c>
      <c r="N33" s="120" t="s">
        <v>42</v>
      </c>
      <c r="O33" s="120" t="s">
        <v>42</v>
      </c>
      <c r="P33" s="110"/>
      <c r="Q33" s="120" t="s">
        <v>42</v>
      </c>
      <c r="R33" s="120" t="s">
        <v>42</v>
      </c>
      <c r="S33" s="111" t="s">
        <v>74</v>
      </c>
      <c r="T33" s="201" t="s">
        <v>42</v>
      </c>
      <c r="U33" s="120" t="s">
        <v>42</v>
      </c>
      <c r="V33" s="306"/>
    </row>
    <row r="34" spans="1:22" ht="11.25">
      <c r="A34" s="53" t="s">
        <v>43</v>
      </c>
      <c r="B34" s="244" t="s">
        <v>204</v>
      </c>
      <c r="C34" s="244" t="s">
        <v>204</v>
      </c>
      <c r="D34" s="117" t="s">
        <v>319</v>
      </c>
      <c r="E34" s="234" t="s">
        <v>317</v>
      </c>
      <c r="F34" s="117" t="s">
        <v>319</v>
      </c>
      <c r="G34" s="244" t="s">
        <v>204</v>
      </c>
      <c r="H34" s="117" t="s">
        <v>319</v>
      </c>
      <c r="I34" s="110" t="s">
        <v>74</v>
      </c>
      <c r="J34" s="234" t="s">
        <v>317</v>
      </c>
      <c r="K34" s="110" t="s">
        <v>85</v>
      </c>
      <c r="L34" s="86" t="s">
        <v>315</v>
      </c>
      <c r="M34" s="86" t="s">
        <v>315</v>
      </c>
      <c r="N34" s="86" t="s">
        <v>315</v>
      </c>
      <c r="O34" s="87" t="s">
        <v>316</v>
      </c>
      <c r="P34" s="110"/>
      <c r="Q34" s="177" t="s">
        <v>320</v>
      </c>
      <c r="R34" s="90" t="s">
        <v>318</v>
      </c>
      <c r="S34" s="111" t="s">
        <v>81</v>
      </c>
      <c r="T34" s="256" t="s">
        <v>110</v>
      </c>
      <c r="U34" s="202" t="s">
        <v>318</v>
      </c>
      <c r="V34" s="217"/>
    </row>
    <row r="35" spans="1:22" ht="11.25">
      <c r="A35" s="53" t="s">
        <v>44</v>
      </c>
      <c r="B35" s="244" t="s">
        <v>204</v>
      </c>
      <c r="C35" s="86" t="s">
        <v>315</v>
      </c>
      <c r="D35" s="117" t="s">
        <v>319</v>
      </c>
      <c r="E35" s="236" t="s">
        <v>317</v>
      </c>
      <c r="F35" s="117" t="s">
        <v>319</v>
      </c>
      <c r="G35" s="86" t="s">
        <v>315</v>
      </c>
      <c r="H35" s="117" t="s">
        <v>319</v>
      </c>
      <c r="I35" s="110" t="s">
        <v>75</v>
      </c>
      <c r="J35" s="236" t="s">
        <v>317</v>
      </c>
      <c r="K35" s="110" t="s">
        <v>85</v>
      </c>
      <c r="L35" s="86" t="s">
        <v>315</v>
      </c>
      <c r="M35" s="86" t="s">
        <v>315</v>
      </c>
      <c r="N35" s="86" t="s">
        <v>315</v>
      </c>
      <c r="O35" s="87" t="s">
        <v>316</v>
      </c>
      <c r="P35" s="110"/>
      <c r="Q35" s="177" t="s">
        <v>320</v>
      </c>
      <c r="R35" s="90" t="s">
        <v>318</v>
      </c>
      <c r="S35" s="103"/>
      <c r="T35" s="256" t="s">
        <v>110</v>
      </c>
      <c r="U35" s="202" t="s">
        <v>318</v>
      </c>
      <c r="V35" s="217"/>
    </row>
    <row r="36" spans="1:22" ht="6" customHeight="1">
      <c r="A36" s="53"/>
      <c r="B36" s="215"/>
      <c r="C36" s="213"/>
      <c r="D36" s="215"/>
      <c r="E36" s="213"/>
      <c r="F36" s="215"/>
      <c r="G36" s="214"/>
      <c r="H36" s="215"/>
      <c r="I36" s="110"/>
      <c r="J36" s="213"/>
      <c r="K36" s="110"/>
      <c r="L36" s="219"/>
      <c r="M36" s="213"/>
      <c r="N36" s="213"/>
      <c r="O36" s="216"/>
      <c r="P36" s="110"/>
      <c r="Q36" s="216"/>
      <c r="R36" s="216"/>
      <c r="S36" s="103"/>
      <c r="T36" s="213"/>
      <c r="U36" s="214"/>
      <c r="V36" s="214"/>
    </row>
    <row r="37" spans="1:22" ht="11.25">
      <c r="A37" s="53" t="s">
        <v>45</v>
      </c>
      <c r="B37" s="244" t="s">
        <v>204</v>
      </c>
      <c r="C37" s="86" t="s">
        <v>315</v>
      </c>
      <c r="D37" s="117" t="s">
        <v>319</v>
      </c>
      <c r="E37" s="234" t="s">
        <v>317</v>
      </c>
      <c r="F37" s="117" t="s">
        <v>319</v>
      </c>
      <c r="G37" s="86" t="s">
        <v>315</v>
      </c>
      <c r="H37" s="117" t="s">
        <v>319</v>
      </c>
      <c r="I37" s="110" t="s">
        <v>76</v>
      </c>
      <c r="J37" s="234" t="s">
        <v>317</v>
      </c>
      <c r="K37" s="110" t="s">
        <v>87</v>
      </c>
      <c r="L37" s="112" t="s">
        <v>290</v>
      </c>
      <c r="M37" s="256" t="s">
        <v>110</v>
      </c>
      <c r="N37" s="234" t="s">
        <v>317</v>
      </c>
      <c r="O37" s="87" t="s">
        <v>316</v>
      </c>
      <c r="P37" s="110"/>
      <c r="Q37" s="177" t="s">
        <v>320</v>
      </c>
      <c r="R37" s="90" t="s">
        <v>318</v>
      </c>
      <c r="S37" s="103"/>
      <c r="T37" s="256" t="s">
        <v>110</v>
      </c>
      <c r="U37" s="202" t="s">
        <v>318</v>
      </c>
      <c r="V37" s="217"/>
    </row>
    <row r="38" spans="1:22" s="60" customFormat="1" ht="11.25">
      <c r="A38" s="53" t="s">
        <v>46</v>
      </c>
      <c r="B38" s="244" t="s">
        <v>204</v>
      </c>
      <c r="C38" s="86" t="s">
        <v>315</v>
      </c>
      <c r="D38" s="117" t="s">
        <v>319</v>
      </c>
      <c r="E38" s="236" t="s">
        <v>317</v>
      </c>
      <c r="F38" s="117" t="s">
        <v>319</v>
      </c>
      <c r="G38" s="86" t="s">
        <v>315</v>
      </c>
      <c r="H38" s="117" t="s">
        <v>319</v>
      </c>
      <c r="I38" s="101"/>
      <c r="J38" s="236" t="s">
        <v>317</v>
      </c>
      <c r="K38" s="91" t="s">
        <v>84</v>
      </c>
      <c r="L38" s="112" t="s">
        <v>290</v>
      </c>
      <c r="M38" s="256" t="s">
        <v>110</v>
      </c>
      <c r="N38" s="236" t="s">
        <v>317</v>
      </c>
      <c r="O38" s="87" t="s">
        <v>316</v>
      </c>
      <c r="P38" s="91"/>
      <c r="Q38" s="177" t="s">
        <v>320</v>
      </c>
      <c r="R38" s="90" t="s">
        <v>318</v>
      </c>
      <c r="S38" s="103"/>
      <c r="T38" s="256" t="s">
        <v>110</v>
      </c>
      <c r="U38" s="202" t="s">
        <v>318</v>
      </c>
      <c r="V38" s="217"/>
    </row>
    <row r="39" spans="2:21" ht="12.75">
      <c r="B39" s="60"/>
      <c r="C39" s="60"/>
      <c r="D39" s="61"/>
      <c r="E39" s="60"/>
      <c r="F39" s="60"/>
      <c r="G39" s="60"/>
      <c r="H39" s="60"/>
      <c r="I39" s="60"/>
      <c r="J39" s="60"/>
      <c r="K39" s="60"/>
      <c r="L39" s="61"/>
      <c r="M39" s="60"/>
      <c r="N39" s="60"/>
      <c r="O39" s="60"/>
      <c r="P39" s="60"/>
      <c r="Q39" s="60"/>
      <c r="R39" s="60"/>
      <c r="S39" s="60"/>
      <c r="T39" s="60"/>
      <c r="U39" s="60"/>
    </row>
    <row r="42" ht="12.75">
      <c r="E42" s="59"/>
    </row>
  </sheetData>
  <sheetProtection/>
  <mergeCells count="1">
    <mergeCell ref="I1:J1"/>
  </mergeCells>
  <hyperlinks>
    <hyperlink ref="R5" r:id="rId1" display="ulla.huttunen-finta@savonia.fi"/>
    <hyperlink ref="R6" r:id="rId2" display="Jarna.aromaa-laamanen@savonia.fi"/>
    <hyperlink ref="R7" r:id="rId3" display="Risto.pitkanen@savonia.fi"/>
    <hyperlink ref="R8" r:id="rId4" display="voitto.heikkinen@savonia.fi"/>
    <hyperlink ref="R9" r:id="rId5" display="Risto.pitkanen@savonia.fi"/>
    <hyperlink ref="R10" r:id="rId6" display="Pertti.Varis@savonia.fi"/>
    <hyperlink ref="R11" r:id="rId7" display="Pertti.Varis@savonia.fi"/>
    <hyperlink ref="R12" r:id="rId8" display="sami.pekonen@sakky.fi"/>
    <hyperlink ref="R13" r:id="rId9" display="Markku.Oikarinen@savonia.fi"/>
    <hyperlink ref="R14" r:id="rId10" display="Markku.Oikarinen@savonia.fi"/>
  </hyperlinks>
  <printOptions/>
  <pageMargins left="0.53" right="0.49" top="1" bottom="1" header="0.4921259845" footer="0.4921259845"/>
  <pageSetup fitToHeight="1" fitToWidth="1" horizontalDpi="300" verticalDpi="300" orientation="landscape" paperSize="9"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1"/>
  <sheetViews>
    <sheetView zoomScalePageLayoutView="0" workbookViewId="0" topLeftCell="A1">
      <selection activeCell="AA22" sqref="AA22"/>
    </sheetView>
  </sheetViews>
  <sheetFormatPr defaultColWidth="9.33203125" defaultRowHeight="11.25"/>
  <cols>
    <col min="1" max="1" width="12" style="0" customWidth="1"/>
    <col min="2" max="20" width="8.16015625" style="0" customWidth="1"/>
    <col min="21" max="21" width="11.83203125" style="0" bestFit="1" customWidth="1"/>
    <col min="24" max="24" width="4.16015625" style="0" bestFit="1" customWidth="1"/>
  </cols>
  <sheetData>
    <row r="1" spans="1:18" ht="15.75">
      <c r="A1" s="1" t="s">
        <v>252</v>
      </c>
      <c r="B1" s="2"/>
      <c r="C1" s="2"/>
      <c r="D1" s="2"/>
      <c r="E1" s="2"/>
      <c r="F1" s="2"/>
      <c r="G1" s="2"/>
      <c r="H1" s="2"/>
      <c r="I1" s="286">
        <v>39574</v>
      </c>
      <c r="J1" s="286"/>
      <c r="K1" s="2"/>
      <c r="L1" s="2"/>
      <c r="M1" s="2"/>
      <c r="N1" s="2"/>
      <c r="O1" s="2"/>
      <c r="P1" s="2"/>
      <c r="Q1" s="2"/>
      <c r="R1" s="2"/>
    </row>
    <row r="2" spans="1:18" ht="11.25">
      <c r="A2" t="s">
        <v>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2"/>
      <c r="Q2" s="2"/>
      <c r="R2" s="3"/>
    </row>
    <row r="3" spans="1:18" ht="11.25">
      <c r="A3" s="4" t="s">
        <v>48</v>
      </c>
      <c r="B3" s="4" t="s">
        <v>49</v>
      </c>
      <c r="C3" s="2"/>
      <c r="D3" s="2"/>
      <c r="E3" s="2"/>
      <c r="F3" s="2"/>
      <c r="G3" s="4" t="s">
        <v>50</v>
      </c>
      <c r="H3" s="2"/>
      <c r="I3" s="2"/>
      <c r="J3" s="2"/>
      <c r="K3" s="2"/>
      <c r="L3" s="2"/>
      <c r="M3" s="2"/>
      <c r="N3" s="2"/>
      <c r="O3" s="2"/>
      <c r="P3" s="2"/>
      <c r="R3" s="2"/>
    </row>
    <row r="4" spans="1:21" ht="11.25">
      <c r="A4" s="5" t="s">
        <v>0</v>
      </c>
      <c r="B4" s="5" t="s">
        <v>1</v>
      </c>
      <c r="C4" s="131" t="s">
        <v>2</v>
      </c>
      <c r="D4" s="132"/>
      <c r="E4" s="132"/>
      <c r="F4" s="132"/>
      <c r="G4" s="132"/>
      <c r="H4" s="132"/>
      <c r="I4" s="70" t="s">
        <v>64</v>
      </c>
      <c r="J4" s="76"/>
      <c r="K4" s="131" t="s">
        <v>73</v>
      </c>
      <c r="L4" s="76"/>
      <c r="M4" s="131" t="s">
        <v>3</v>
      </c>
      <c r="N4" s="132"/>
      <c r="O4" s="132"/>
      <c r="P4" s="76"/>
      <c r="Q4" s="6" t="s">
        <v>4</v>
      </c>
      <c r="R4" s="6"/>
      <c r="S4" s="125"/>
      <c r="T4" s="126"/>
      <c r="U4" s="126" t="s">
        <v>353</v>
      </c>
    </row>
    <row r="5" spans="1:23" s="2" customFormat="1" ht="11.25">
      <c r="A5" s="7">
        <v>3</v>
      </c>
      <c r="B5" s="8" t="s">
        <v>254</v>
      </c>
      <c r="C5" s="141" t="s">
        <v>255</v>
      </c>
      <c r="D5" s="123"/>
      <c r="E5" s="123"/>
      <c r="F5" s="123"/>
      <c r="G5" s="123"/>
      <c r="H5" s="123"/>
      <c r="I5" s="86" t="s">
        <v>329</v>
      </c>
      <c r="J5" s="77"/>
      <c r="K5" s="122">
        <v>30</v>
      </c>
      <c r="L5" s="192"/>
      <c r="M5" s="141"/>
      <c r="N5" s="123"/>
      <c r="O5" s="123"/>
      <c r="P5" s="77"/>
      <c r="Q5" s="75"/>
      <c r="R5" s="158"/>
      <c r="S5" s="158"/>
      <c r="T5" s="142"/>
      <c r="U5" s="75" t="s">
        <v>357</v>
      </c>
      <c r="V5" s="212">
        <f>COUNTIF($B$19:$S$37,I5)</f>
        <v>0</v>
      </c>
      <c r="W5" s="2">
        <f>V5-K5</f>
        <v>-30</v>
      </c>
    </row>
    <row r="6" spans="1:24" s="2" customFormat="1" ht="11.25">
      <c r="A6" s="27"/>
      <c r="B6" s="64" t="s">
        <v>301</v>
      </c>
      <c r="C6" s="29" t="s">
        <v>350</v>
      </c>
      <c r="D6" s="30"/>
      <c r="E6" s="30"/>
      <c r="F6" s="30"/>
      <c r="G6" s="30"/>
      <c r="H6" s="31"/>
      <c r="I6" s="90" t="s">
        <v>318</v>
      </c>
      <c r="J6" s="83"/>
      <c r="K6" s="138">
        <v>9</v>
      </c>
      <c r="L6" s="194"/>
      <c r="M6" s="63" t="s">
        <v>325</v>
      </c>
      <c r="N6" s="30"/>
      <c r="O6" s="30"/>
      <c r="P6" s="30"/>
      <c r="Q6" s="64" t="s">
        <v>158</v>
      </c>
      <c r="R6" s="271" t="s">
        <v>343</v>
      </c>
      <c r="S6" s="164"/>
      <c r="T6" s="148"/>
      <c r="U6" s="64"/>
      <c r="W6" s="4">
        <f>COUNTIF($B$18:$S$36,I6)</f>
        <v>0</v>
      </c>
      <c r="X6" s="2">
        <f>W6-K6</f>
        <v>-9</v>
      </c>
    </row>
    <row r="7" spans="1:23" s="2" customFormat="1" ht="11.25">
      <c r="A7" s="12">
        <v>3</v>
      </c>
      <c r="B7" s="13" t="s">
        <v>308</v>
      </c>
      <c r="C7" s="14" t="s">
        <v>309</v>
      </c>
      <c r="D7" s="15"/>
      <c r="E7" s="15"/>
      <c r="F7" s="15"/>
      <c r="G7" s="15"/>
      <c r="H7" s="16"/>
      <c r="I7" s="112" t="s">
        <v>330</v>
      </c>
      <c r="J7" s="80"/>
      <c r="K7" s="135">
        <v>25</v>
      </c>
      <c r="L7" s="80"/>
      <c r="M7" s="114" t="s">
        <v>61</v>
      </c>
      <c r="N7" s="15"/>
      <c r="O7" s="15"/>
      <c r="P7" s="15"/>
      <c r="Q7" s="74"/>
      <c r="R7" s="272" t="s">
        <v>344</v>
      </c>
      <c r="S7" s="161"/>
      <c r="T7" s="145"/>
      <c r="U7" s="74"/>
      <c r="V7" s="212">
        <f aca="true" t="shared" si="0" ref="V7:V13">COUNTIF($B$19:$S$37,I7)</f>
        <v>0</v>
      </c>
      <c r="W7" s="2">
        <f aca="true" t="shared" si="1" ref="W7:W13">V7-K7</f>
        <v>-25</v>
      </c>
    </row>
    <row r="8" spans="1:23" s="2" customFormat="1" ht="11.25">
      <c r="A8" s="17">
        <v>3</v>
      </c>
      <c r="B8" s="18" t="s">
        <v>291</v>
      </c>
      <c r="C8" s="19" t="s">
        <v>292</v>
      </c>
      <c r="D8" s="20"/>
      <c r="E8" s="20"/>
      <c r="F8" s="20"/>
      <c r="G8" s="20"/>
      <c r="H8" s="21"/>
      <c r="I8" s="88" t="s">
        <v>68</v>
      </c>
      <c r="J8" s="81"/>
      <c r="K8" s="136">
        <v>20</v>
      </c>
      <c r="L8" s="198"/>
      <c r="M8" s="115" t="s">
        <v>210</v>
      </c>
      <c r="N8" s="20"/>
      <c r="O8" s="20"/>
      <c r="P8" s="20"/>
      <c r="Q8" s="73"/>
      <c r="R8" s="273" t="s">
        <v>345</v>
      </c>
      <c r="S8" s="162"/>
      <c r="T8" s="146"/>
      <c r="U8" s="73"/>
      <c r="V8" s="212">
        <f t="shared" si="0"/>
        <v>0</v>
      </c>
      <c r="W8" s="2">
        <f t="shared" si="1"/>
        <v>-20</v>
      </c>
    </row>
    <row r="9" spans="1:23" s="2" customFormat="1" ht="11.25">
      <c r="A9" s="22">
        <v>5</v>
      </c>
      <c r="B9" s="23" t="s">
        <v>295</v>
      </c>
      <c r="C9" s="24" t="s">
        <v>296</v>
      </c>
      <c r="D9" s="25"/>
      <c r="E9" s="25"/>
      <c r="F9" s="25"/>
      <c r="G9" s="25"/>
      <c r="H9" s="26"/>
      <c r="I9" s="89" t="s">
        <v>331</v>
      </c>
      <c r="J9" s="82"/>
      <c r="K9" s="137">
        <v>20</v>
      </c>
      <c r="L9" s="193"/>
      <c r="M9" s="116" t="s">
        <v>98</v>
      </c>
      <c r="N9" s="25"/>
      <c r="O9" s="25"/>
      <c r="P9" s="25"/>
      <c r="Q9" s="72"/>
      <c r="R9" s="274" t="s">
        <v>346</v>
      </c>
      <c r="S9" s="163"/>
      <c r="T9" s="147"/>
      <c r="U9" s="72"/>
      <c r="V9" s="212">
        <f t="shared" si="0"/>
        <v>0</v>
      </c>
      <c r="W9" s="2">
        <f t="shared" si="1"/>
        <v>-20</v>
      </c>
    </row>
    <row r="10" spans="1:23" s="2" customFormat="1" ht="11.25">
      <c r="A10" s="27">
        <v>3</v>
      </c>
      <c r="B10" s="64" t="s">
        <v>299</v>
      </c>
      <c r="C10" s="29" t="s">
        <v>300</v>
      </c>
      <c r="D10" s="30"/>
      <c r="E10" s="30"/>
      <c r="F10" s="30"/>
      <c r="G10" s="30"/>
      <c r="H10" s="31"/>
      <c r="I10" s="90" t="s">
        <v>332</v>
      </c>
      <c r="J10" s="83"/>
      <c r="K10" s="138">
        <v>25</v>
      </c>
      <c r="L10" s="194"/>
      <c r="M10" s="63" t="s">
        <v>325</v>
      </c>
      <c r="N10" s="30"/>
      <c r="O10" s="30"/>
      <c r="P10" s="30"/>
      <c r="Q10" s="64"/>
      <c r="R10" s="275" t="s">
        <v>343</v>
      </c>
      <c r="S10" s="164"/>
      <c r="T10" s="148"/>
      <c r="U10" s="64"/>
      <c r="V10" s="212">
        <f t="shared" si="0"/>
        <v>0</v>
      </c>
      <c r="W10" s="2">
        <f t="shared" si="1"/>
        <v>-25</v>
      </c>
    </row>
    <row r="11" spans="1:23" s="2" customFormat="1" ht="11.25">
      <c r="A11" s="32">
        <v>5</v>
      </c>
      <c r="B11" s="121" t="s">
        <v>302</v>
      </c>
      <c r="C11" s="34" t="s">
        <v>303</v>
      </c>
      <c r="D11" s="35"/>
      <c r="E11" s="35"/>
      <c r="F11" s="35"/>
      <c r="G11" s="35"/>
      <c r="H11" s="36"/>
      <c r="I11" s="117" t="s">
        <v>333</v>
      </c>
      <c r="J11" s="84"/>
      <c r="K11" s="139">
        <v>35</v>
      </c>
      <c r="L11" s="84"/>
      <c r="M11" s="118" t="s">
        <v>98</v>
      </c>
      <c r="N11" s="35"/>
      <c r="O11" s="35"/>
      <c r="P11" s="35"/>
      <c r="Q11" s="121"/>
      <c r="R11" s="276" t="s">
        <v>346</v>
      </c>
      <c r="S11" s="165"/>
      <c r="T11" s="149"/>
      <c r="U11" s="121"/>
      <c r="V11" s="212">
        <f t="shared" si="0"/>
        <v>0</v>
      </c>
      <c r="W11" s="2">
        <f t="shared" si="1"/>
        <v>-35</v>
      </c>
    </row>
    <row r="12" spans="1:23" s="2" customFormat="1" ht="11.25">
      <c r="A12" s="166">
        <v>4</v>
      </c>
      <c r="B12" s="167" t="s">
        <v>306</v>
      </c>
      <c r="C12" s="168" t="s">
        <v>307</v>
      </c>
      <c r="D12" s="169"/>
      <c r="E12" s="169"/>
      <c r="F12" s="169"/>
      <c r="G12" s="169"/>
      <c r="H12" s="170"/>
      <c r="I12" s="177" t="s">
        <v>334</v>
      </c>
      <c r="J12" s="172"/>
      <c r="K12" s="171">
        <v>30</v>
      </c>
      <c r="L12" s="172"/>
      <c r="M12" s="173" t="s">
        <v>339</v>
      </c>
      <c r="N12" s="169"/>
      <c r="O12" s="169"/>
      <c r="P12" s="187"/>
      <c r="Q12" s="187"/>
      <c r="R12" s="270" t="s">
        <v>342</v>
      </c>
      <c r="S12" s="175"/>
      <c r="T12" s="176"/>
      <c r="U12" s="187"/>
      <c r="V12" s="212">
        <f t="shared" si="0"/>
        <v>0</v>
      </c>
      <c r="W12" s="2">
        <f t="shared" si="1"/>
        <v>-30</v>
      </c>
    </row>
    <row r="13" spans="1:23" s="2" customFormat="1" ht="11.25">
      <c r="A13" s="220">
        <v>5</v>
      </c>
      <c r="B13" s="221" t="s">
        <v>314</v>
      </c>
      <c r="C13" s="222" t="s">
        <v>351</v>
      </c>
      <c r="D13" s="223"/>
      <c r="E13" s="223"/>
      <c r="F13" s="223"/>
      <c r="G13" s="223"/>
      <c r="H13" s="224"/>
      <c r="I13" s="233" t="s">
        <v>321</v>
      </c>
      <c r="J13" s="226"/>
      <c r="K13" s="225">
        <v>12</v>
      </c>
      <c r="L13" s="226"/>
      <c r="M13" s="227" t="s">
        <v>61</v>
      </c>
      <c r="N13" s="223"/>
      <c r="O13" s="223"/>
      <c r="P13" s="223"/>
      <c r="Q13" s="228"/>
      <c r="R13" s="277" t="s">
        <v>344</v>
      </c>
      <c r="S13" s="229"/>
      <c r="T13" s="230"/>
      <c r="U13" s="228"/>
      <c r="V13" s="212">
        <f t="shared" si="0"/>
        <v>0</v>
      </c>
      <c r="W13" s="2">
        <f t="shared" si="1"/>
        <v>-12</v>
      </c>
    </row>
    <row r="14" spans="1:22" ht="11.25">
      <c r="A14" s="37">
        <f>SUM(A5:A13)</f>
        <v>31</v>
      </c>
      <c r="B14" s="38"/>
      <c r="C14" s="39"/>
      <c r="D14" s="40"/>
      <c r="E14" s="40"/>
      <c r="F14" s="40"/>
      <c r="G14" s="40"/>
      <c r="H14" s="41"/>
      <c r="I14" s="85"/>
      <c r="J14" s="85" t="s">
        <v>352</v>
      </c>
      <c r="K14" s="70">
        <f>SUM(K5:K13)</f>
        <v>206</v>
      </c>
      <c r="L14" s="140"/>
      <c r="M14" s="39"/>
      <c r="N14" s="40"/>
      <c r="O14" s="40"/>
      <c r="P14" s="40"/>
      <c r="Q14" s="38"/>
      <c r="R14" s="39"/>
      <c r="S14" s="125"/>
      <c r="T14" s="126"/>
      <c r="U14" s="38"/>
      <c r="V14" s="5">
        <f>SUM(V5:V12)</f>
        <v>0</v>
      </c>
    </row>
    <row r="15" spans="1:21" ht="11.25">
      <c r="A15" s="267"/>
      <c r="R15" s="42"/>
      <c r="S15" s="42"/>
      <c r="T15" s="264"/>
      <c r="U15" s="126"/>
    </row>
    <row r="16" spans="1:22" ht="11.25">
      <c r="A16" s="43"/>
      <c r="B16" s="66" t="s">
        <v>126</v>
      </c>
      <c r="C16" s="66" t="s">
        <v>127</v>
      </c>
      <c r="D16" s="66" t="s">
        <v>128</v>
      </c>
      <c r="E16" s="66" t="s">
        <v>129</v>
      </c>
      <c r="F16" s="66" t="s">
        <v>130</v>
      </c>
      <c r="G16" s="66" t="s">
        <v>131</v>
      </c>
      <c r="H16" s="66" t="s">
        <v>132</v>
      </c>
      <c r="I16" s="66" t="s">
        <v>133</v>
      </c>
      <c r="J16" s="66" t="s">
        <v>134</v>
      </c>
      <c r="K16" s="66" t="s">
        <v>135</v>
      </c>
      <c r="L16" s="66" t="s">
        <v>136</v>
      </c>
      <c r="M16" s="66" t="s">
        <v>137</v>
      </c>
      <c r="N16" s="66" t="s">
        <v>138</v>
      </c>
      <c r="O16" s="66" t="s">
        <v>139</v>
      </c>
      <c r="P16" s="66" t="s">
        <v>140</v>
      </c>
      <c r="Q16" s="66" t="s">
        <v>141</v>
      </c>
      <c r="R16" s="66" t="s">
        <v>142</v>
      </c>
      <c r="S16" s="66" t="s">
        <v>143</v>
      </c>
      <c r="T16" s="66" t="s">
        <v>144</v>
      </c>
      <c r="U16" s="264"/>
      <c r="V16">
        <f>16*13</f>
        <v>208</v>
      </c>
    </row>
    <row r="17" spans="1:21" ht="11.25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  <c r="S17" s="45"/>
      <c r="T17" s="45"/>
      <c r="U17" s="303"/>
    </row>
    <row r="18" spans="1:21" s="4" customFormat="1" ht="11.25">
      <c r="A18" s="47" t="s">
        <v>29</v>
      </c>
      <c r="B18" s="93">
        <v>39470</v>
      </c>
      <c r="C18" s="93">
        <v>39477</v>
      </c>
      <c r="D18" s="93">
        <v>39484</v>
      </c>
      <c r="E18" s="93">
        <v>39491</v>
      </c>
      <c r="F18" s="93">
        <v>39498</v>
      </c>
      <c r="G18" s="93">
        <v>39505</v>
      </c>
      <c r="H18" s="93">
        <v>39513</v>
      </c>
      <c r="I18" s="93">
        <v>39520</v>
      </c>
      <c r="J18" s="93">
        <v>39527</v>
      </c>
      <c r="K18" s="93">
        <v>39534</v>
      </c>
      <c r="L18" s="93">
        <v>39541</v>
      </c>
      <c r="M18" s="93">
        <v>39548</v>
      </c>
      <c r="N18" s="93">
        <v>39555</v>
      </c>
      <c r="O18" s="93">
        <v>39562</v>
      </c>
      <c r="P18" s="93">
        <v>39569</v>
      </c>
      <c r="Q18" s="93">
        <v>39576</v>
      </c>
      <c r="R18" s="93">
        <v>39583</v>
      </c>
      <c r="S18" s="94">
        <v>39224</v>
      </c>
      <c r="T18" s="94">
        <v>39231</v>
      </c>
      <c r="U18" s="304"/>
    </row>
    <row r="19" spans="1:21" ht="11.25">
      <c r="A19" s="45" t="s">
        <v>30</v>
      </c>
      <c r="B19" s="213"/>
      <c r="C19" s="217"/>
      <c r="D19" s="213"/>
      <c r="E19" s="217"/>
      <c r="F19" s="213"/>
      <c r="G19" s="213"/>
      <c r="H19" s="101"/>
      <c r="I19" s="213"/>
      <c r="J19" s="213"/>
      <c r="K19" s="213"/>
      <c r="L19" s="217"/>
      <c r="M19" s="101"/>
      <c r="N19" s="213"/>
      <c r="O19" s="213"/>
      <c r="P19" s="104" t="s">
        <v>87</v>
      </c>
      <c r="Q19" s="213"/>
      <c r="R19" s="213"/>
      <c r="S19" s="213"/>
      <c r="T19" s="217"/>
      <c r="U19" s="305"/>
    </row>
    <row r="20" spans="1:21" ht="11.25">
      <c r="A20" s="51" t="s">
        <v>32</v>
      </c>
      <c r="B20" s="213"/>
      <c r="C20" s="217"/>
      <c r="D20" s="213"/>
      <c r="E20" s="217"/>
      <c r="F20" s="213"/>
      <c r="G20" s="213"/>
      <c r="H20" s="104"/>
      <c r="I20" s="213"/>
      <c r="J20" s="213"/>
      <c r="K20" s="213"/>
      <c r="L20" s="217"/>
      <c r="M20" s="104"/>
      <c r="N20" s="213"/>
      <c r="O20" s="213"/>
      <c r="P20" s="104" t="s">
        <v>77</v>
      </c>
      <c r="Q20" s="213"/>
      <c r="R20" s="213"/>
      <c r="S20" s="213"/>
      <c r="T20" s="217"/>
      <c r="U20" s="217"/>
    </row>
    <row r="21" spans="1:21" ht="6" customHeight="1">
      <c r="A21" s="51"/>
      <c r="B21" s="214"/>
      <c r="C21" s="214"/>
      <c r="D21" s="214"/>
      <c r="E21" s="214"/>
      <c r="F21" s="214"/>
      <c r="G21" s="214"/>
      <c r="H21" s="104"/>
      <c r="I21" s="214"/>
      <c r="J21" s="214"/>
      <c r="K21" s="214"/>
      <c r="L21" s="214"/>
      <c r="M21" s="104"/>
      <c r="N21" s="214"/>
      <c r="O21" s="214"/>
      <c r="P21" s="104" t="s">
        <v>82</v>
      </c>
      <c r="Q21" s="214"/>
      <c r="R21" s="214"/>
      <c r="S21" s="214"/>
      <c r="T21" s="214"/>
      <c r="U21" s="217"/>
    </row>
    <row r="22" spans="1:21" ht="11.25">
      <c r="A22" s="45" t="s">
        <v>33</v>
      </c>
      <c r="B22" s="213"/>
      <c r="C22" s="213"/>
      <c r="D22" s="213"/>
      <c r="E22" s="213"/>
      <c r="F22" s="213"/>
      <c r="G22" s="213"/>
      <c r="H22" s="104"/>
      <c r="I22" s="217"/>
      <c r="J22" s="217"/>
      <c r="K22" s="213"/>
      <c r="L22" s="213"/>
      <c r="M22" s="104"/>
      <c r="N22" s="213"/>
      <c r="O22" s="213"/>
      <c r="P22" s="104" t="s">
        <v>82</v>
      </c>
      <c r="Q22" s="213"/>
      <c r="R22" s="213"/>
      <c r="S22" s="213"/>
      <c r="T22" s="217"/>
      <c r="U22" s="217"/>
    </row>
    <row r="23" spans="1:21" ht="11.25">
      <c r="A23" s="51" t="s">
        <v>34</v>
      </c>
      <c r="B23" s="213"/>
      <c r="C23" s="213"/>
      <c r="D23" s="213"/>
      <c r="E23" s="213"/>
      <c r="F23" s="213"/>
      <c r="G23" s="213"/>
      <c r="H23" s="104"/>
      <c r="I23" s="217"/>
      <c r="J23" s="217"/>
      <c r="K23" s="213"/>
      <c r="L23" s="213"/>
      <c r="M23" s="104"/>
      <c r="N23" s="213"/>
      <c r="O23" s="213"/>
      <c r="P23" s="104" t="s">
        <v>81</v>
      </c>
      <c r="Q23" s="213"/>
      <c r="R23" s="213"/>
      <c r="S23" s="213"/>
      <c r="T23" s="217"/>
      <c r="U23" s="217"/>
    </row>
    <row r="24" spans="1:21" ht="11.25">
      <c r="A24" s="51" t="s">
        <v>35</v>
      </c>
      <c r="B24" s="213"/>
      <c r="C24" s="213"/>
      <c r="D24" s="213"/>
      <c r="E24" s="213"/>
      <c r="F24" s="213"/>
      <c r="G24" s="213"/>
      <c r="H24" s="109"/>
      <c r="I24" s="217"/>
      <c r="J24" s="217"/>
      <c r="K24" s="213"/>
      <c r="L24" s="213"/>
      <c r="M24" s="109"/>
      <c r="N24" s="213"/>
      <c r="O24" s="213"/>
      <c r="P24" s="109"/>
      <c r="Q24" s="213"/>
      <c r="R24" s="213"/>
      <c r="S24" s="213"/>
      <c r="T24" s="217"/>
      <c r="U24" s="217"/>
    </row>
    <row r="25" spans="1:21" ht="6" customHeight="1">
      <c r="A25" s="45"/>
      <c r="B25" s="45"/>
      <c r="C25" s="45"/>
      <c r="D25" s="45"/>
      <c r="E25" s="45"/>
      <c r="F25" s="45"/>
      <c r="G25" s="45"/>
      <c r="H25" s="48"/>
      <c r="I25" s="45"/>
      <c r="J25" s="45"/>
      <c r="K25" s="195"/>
      <c r="L25" s="45"/>
      <c r="M25" s="48"/>
      <c r="N25" s="45"/>
      <c r="O25" s="45"/>
      <c r="P25" s="48"/>
      <c r="Q25" s="45"/>
      <c r="R25" s="45"/>
      <c r="S25" s="45"/>
      <c r="T25" s="45"/>
      <c r="U25" s="217"/>
    </row>
    <row r="26" spans="1:21" s="4" customFormat="1" ht="11.25">
      <c r="A26" s="47" t="s">
        <v>36</v>
      </c>
      <c r="B26" s="93">
        <v>39471</v>
      </c>
      <c r="C26" s="93">
        <v>39478</v>
      </c>
      <c r="D26" s="93">
        <v>39485</v>
      </c>
      <c r="E26" s="93">
        <v>39492</v>
      </c>
      <c r="F26" s="93">
        <v>39499</v>
      </c>
      <c r="G26" s="93">
        <v>39506</v>
      </c>
      <c r="H26" s="93">
        <v>39514</v>
      </c>
      <c r="I26" s="93">
        <v>39521</v>
      </c>
      <c r="J26" s="93">
        <v>39162</v>
      </c>
      <c r="K26" s="93">
        <v>39535</v>
      </c>
      <c r="L26" s="93">
        <v>39176</v>
      </c>
      <c r="M26" s="93">
        <v>39549</v>
      </c>
      <c r="N26" s="93">
        <v>39556</v>
      </c>
      <c r="O26" s="93">
        <v>39563</v>
      </c>
      <c r="P26" s="93">
        <v>39570</v>
      </c>
      <c r="Q26" s="93">
        <v>39577</v>
      </c>
      <c r="R26" s="94">
        <v>39584</v>
      </c>
      <c r="S26" s="94">
        <v>39225</v>
      </c>
      <c r="T26" s="94">
        <v>39232</v>
      </c>
      <c r="U26" s="219"/>
    </row>
    <row r="27" spans="1:21" ht="11.25">
      <c r="A27" s="53" t="s">
        <v>37</v>
      </c>
      <c r="B27" s="213"/>
      <c r="C27" s="213"/>
      <c r="D27" s="213"/>
      <c r="E27" s="213"/>
      <c r="F27" s="217"/>
      <c r="G27" s="213"/>
      <c r="H27" s="101"/>
      <c r="I27" s="213"/>
      <c r="J27" s="213"/>
      <c r="K27" s="213"/>
      <c r="L27" s="213"/>
      <c r="M27" s="101"/>
      <c r="N27" s="213"/>
      <c r="O27" s="213"/>
      <c r="P27" s="104"/>
      <c r="Q27" s="213"/>
      <c r="R27" s="213"/>
      <c r="S27" s="213"/>
      <c r="T27" s="217"/>
      <c r="U27" s="305"/>
    </row>
    <row r="28" spans="1:21" ht="11.25">
      <c r="A28" s="54" t="s">
        <v>38</v>
      </c>
      <c r="B28" s="213"/>
      <c r="C28" s="213"/>
      <c r="D28" s="213"/>
      <c r="E28" s="213"/>
      <c r="F28" s="217"/>
      <c r="G28" s="213"/>
      <c r="H28" s="110" t="s">
        <v>83</v>
      </c>
      <c r="I28" s="213"/>
      <c r="J28" s="213"/>
      <c r="K28" s="213"/>
      <c r="L28" s="213"/>
      <c r="M28" s="110" t="s">
        <v>82</v>
      </c>
      <c r="N28" s="213"/>
      <c r="O28" s="213"/>
      <c r="P28" s="104"/>
      <c r="Q28" s="213"/>
      <c r="R28" s="213"/>
      <c r="S28" s="213"/>
      <c r="T28" s="217"/>
      <c r="U28" s="217"/>
    </row>
    <row r="29" spans="1:21" ht="6" customHeight="1">
      <c r="A29" s="54"/>
      <c r="B29" s="214"/>
      <c r="C29" s="214"/>
      <c r="D29" s="214"/>
      <c r="E29" s="214"/>
      <c r="F29" s="214"/>
      <c r="G29" s="214"/>
      <c r="H29" s="110" t="s">
        <v>85</v>
      </c>
      <c r="I29" s="214"/>
      <c r="J29" s="214"/>
      <c r="K29" s="214"/>
      <c r="L29" s="214"/>
      <c r="M29" s="110" t="s">
        <v>84</v>
      </c>
      <c r="N29" s="214"/>
      <c r="O29" s="214"/>
      <c r="P29" s="104"/>
      <c r="Q29" s="214"/>
      <c r="R29" s="214"/>
      <c r="S29" s="232"/>
      <c r="T29" s="268"/>
      <c r="U29" s="217"/>
    </row>
    <row r="30" spans="1:21" ht="11.25">
      <c r="A30" s="53" t="s">
        <v>39</v>
      </c>
      <c r="B30" s="213"/>
      <c r="C30" s="213"/>
      <c r="D30" s="217"/>
      <c r="E30" s="213"/>
      <c r="F30" s="217"/>
      <c r="G30" s="213"/>
      <c r="H30" s="110" t="s">
        <v>85</v>
      </c>
      <c r="I30" s="213"/>
      <c r="J30" s="213"/>
      <c r="K30" s="213"/>
      <c r="L30" s="213"/>
      <c r="M30" s="110" t="s">
        <v>84</v>
      </c>
      <c r="N30" s="213"/>
      <c r="O30" s="213"/>
      <c r="P30" s="104"/>
      <c r="Q30" s="213"/>
      <c r="R30" s="213"/>
      <c r="S30" s="213"/>
      <c r="T30" s="217"/>
      <c r="U30" s="214"/>
    </row>
    <row r="31" spans="1:21" ht="11.25">
      <c r="A31" s="55" t="s">
        <v>40</v>
      </c>
      <c r="B31" s="213"/>
      <c r="C31" s="213"/>
      <c r="D31" s="217"/>
      <c r="E31" s="213"/>
      <c r="F31" s="217"/>
      <c r="G31" s="213"/>
      <c r="H31" s="110" t="s">
        <v>83</v>
      </c>
      <c r="I31" s="213"/>
      <c r="J31" s="213"/>
      <c r="K31" s="213"/>
      <c r="L31" s="213"/>
      <c r="M31" s="110" t="s">
        <v>78</v>
      </c>
      <c r="N31" s="213"/>
      <c r="O31" s="213"/>
      <c r="P31" s="104"/>
      <c r="Q31" s="213"/>
      <c r="R31" s="213"/>
      <c r="S31" s="213"/>
      <c r="T31" s="217"/>
      <c r="U31" s="217"/>
    </row>
    <row r="32" spans="1:21" ht="11.25">
      <c r="A32" s="56" t="s">
        <v>41</v>
      </c>
      <c r="B32" s="120" t="s">
        <v>42</v>
      </c>
      <c r="C32" s="120" t="s">
        <v>42</v>
      </c>
      <c r="D32" s="120" t="s">
        <v>42</v>
      </c>
      <c r="E32" s="120" t="s">
        <v>42</v>
      </c>
      <c r="F32" s="120" t="s">
        <v>42</v>
      </c>
      <c r="G32" s="120" t="s">
        <v>42</v>
      </c>
      <c r="H32" s="110" t="s">
        <v>145</v>
      </c>
      <c r="I32" s="120" t="s">
        <v>42</v>
      </c>
      <c r="J32" s="120" t="s">
        <v>42</v>
      </c>
      <c r="K32" s="120" t="s">
        <v>42</v>
      </c>
      <c r="L32" s="120" t="s">
        <v>42</v>
      </c>
      <c r="M32" s="110" t="s">
        <v>85</v>
      </c>
      <c r="N32" s="120" t="s">
        <v>42</v>
      </c>
      <c r="O32" s="120" t="s">
        <v>42</v>
      </c>
      <c r="P32" s="104"/>
      <c r="Q32" s="120" t="s">
        <v>42</v>
      </c>
      <c r="R32" s="120" t="s">
        <v>42</v>
      </c>
      <c r="S32" s="120" t="s">
        <v>42</v>
      </c>
      <c r="T32" s="120" t="s">
        <v>42</v>
      </c>
      <c r="U32" s="217"/>
    </row>
    <row r="33" spans="1:21" ht="11.25">
      <c r="A33" s="53" t="s">
        <v>43</v>
      </c>
      <c r="B33" s="217"/>
      <c r="C33" s="213"/>
      <c r="D33" s="213"/>
      <c r="E33" s="213"/>
      <c r="F33" s="213"/>
      <c r="G33" s="213"/>
      <c r="H33" s="110" t="s">
        <v>75</v>
      </c>
      <c r="I33" s="213"/>
      <c r="J33" s="213"/>
      <c r="K33" s="217"/>
      <c r="L33" s="213"/>
      <c r="M33" s="110" t="s">
        <v>84</v>
      </c>
      <c r="N33" s="217"/>
      <c r="O33" s="213"/>
      <c r="P33" s="104"/>
      <c r="Q33" s="213"/>
      <c r="R33" s="213"/>
      <c r="S33" s="213"/>
      <c r="T33" s="217"/>
      <c r="U33" s="306"/>
    </row>
    <row r="34" spans="1:21" ht="11.25">
      <c r="A34" s="53" t="s">
        <v>44</v>
      </c>
      <c r="B34" s="217"/>
      <c r="C34" s="213"/>
      <c r="D34" s="213"/>
      <c r="E34" s="213"/>
      <c r="F34" s="213"/>
      <c r="G34" s="213"/>
      <c r="H34" s="110" t="s">
        <v>74</v>
      </c>
      <c r="I34" s="213"/>
      <c r="J34" s="213"/>
      <c r="K34" s="217"/>
      <c r="L34" s="213"/>
      <c r="M34" s="110" t="s">
        <v>85</v>
      </c>
      <c r="N34" s="217"/>
      <c r="O34" s="213"/>
      <c r="P34" s="104"/>
      <c r="Q34" s="213"/>
      <c r="R34" s="213"/>
      <c r="S34" s="213"/>
      <c r="T34" s="217"/>
      <c r="U34" s="217"/>
    </row>
    <row r="35" spans="1:21" ht="6" customHeight="1">
      <c r="A35" s="53"/>
      <c r="B35" s="214"/>
      <c r="C35" s="214"/>
      <c r="D35" s="214"/>
      <c r="E35" s="231"/>
      <c r="F35" s="214"/>
      <c r="G35" s="214"/>
      <c r="H35" s="110" t="s">
        <v>75</v>
      </c>
      <c r="I35" s="214"/>
      <c r="J35" s="214"/>
      <c r="K35" s="214"/>
      <c r="L35" s="214"/>
      <c r="M35" s="110" t="s">
        <v>86</v>
      </c>
      <c r="N35" s="214"/>
      <c r="O35" s="214"/>
      <c r="P35" s="104"/>
      <c r="Q35" s="214"/>
      <c r="R35" s="214"/>
      <c r="S35" s="214"/>
      <c r="T35" s="214"/>
      <c r="U35" s="217"/>
    </row>
    <row r="36" spans="1:21" ht="11.25">
      <c r="A36" s="53" t="s">
        <v>45</v>
      </c>
      <c r="B36" s="217"/>
      <c r="C36" s="213"/>
      <c r="D36" s="213"/>
      <c r="E36" s="213"/>
      <c r="F36" s="213"/>
      <c r="G36" s="213"/>
      <c r="H36" s="110" t="s">
        <v>76</v>
      </c>
      <c r="I36" s="213"/>
      <c r="J36" s="213"/>
      <c r="K36" s="217"/>
      <c r="L36" s="213"/>
      <c r="M36" s="110" t="s">
        <v>146</v>
      </c>
      <c r="N36" s="217"/>
      <c r="O36" s="213"/>
      <c r="P36" s="104"/>
      <c r="Q36" s="213"/>
      <c r="R36" s="213"/>
      <c r="S36" s="213"/>
      <c r="T36" s="217"/>
      <c r="U36" s="214"/>
    </row>
    <row r="37" spans="1:21" ht="11.25">
      <c r="A37" s="53" t="s">
        <v>46</v>
      </c>
      <c r="B37" s="217"/>
      <c r="C37" s="213"/>
      <c r="D37" s="213"/>
      <c r="E37" s="213"/>
      <c r="F37" s="213"/>
      <c r="G37" s="213"/>
      <c r="H37" s="110" t="s">
        <v>77</v>
      </c>
      <c r="I37" s="213"/>
      <c r="J37" s="213"/>
      <c r="K37" s="217"/>
      <c r="L37" s="213"/>
      <c r="M37" s="110" t="s">
        <v>86</v>
      </c>
      <c r="N37" s="217"/>
      <c r="O37" s="213"/>
      <c r="P37" s="104"/>
      <c r="Q37" s="213"/>
      <c r="R37" s="213"/>
      <c r="S37" s="213"/>
      <c r="T37" s="217"/>
      <c r="U37" s="217"/>
    </row>
    <row r="38" spans="2:18" s="60" customFormat="1" ht="12.75">
      <c r="B38" s="61"/>
      <c r="J38" s="61"/>
      <c r="R38" s="58"/>
    </row>
    <row r="41" ht="12.75">
      <c r="D41" s="59"/>
    </row>
  </sheetData>
  <sheetProtection/>
  <mergeCells count="1">
    <mergeCell ref="I1:J1"/>
  </mergeCells>
  <hyperlinks>
    <hyperlink ref="R12" r:id="rId1" display="risto.ronka@savonia.fi"/>
    <hyperlink ref="R6" r:id="rId2" display="Pertti.Varis@savonia.fi"/>
    <hyperlink ref="R7" r:id="rId3" display="Markku.Oikarinen@savonia.fi"/>
    <hyperlink ref="R8" r:id="rId4" display="Juha.Lehtikanto@savonia.fi"/>
    <hyperlink ref="R9" r:id="rId5" display="Risto.pitkanen@savonia.fi"/>
    <hyperlink ref="R10" r:id="rId6" display="Pertti.Varis@savonia.fi"/>
    <hyperlink ref="R11" r:id="rId7" display="Risto.pitkanen@savonia.fi"/>
    <hyperlink ref="R13" r:id="rId8" display="Markku.Oikarinen@savonia.fi"/>
  </hyperlinks>
  <printOptions/>
  <pageMargins left="0.53" right="0.49" top="1" bottom="1" header="0.4921259845" footer="0.4921259845"/>
  <pageSetup fitToHeight="1" fitToWidth="1" horizontalDpi="300" verticalDpi="300" orientation="landscape" paperSize="9" scale="95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Savonia-AMK TeKu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Jukka Backlund</dc:creator>
  <cp:keywords/>
  <dc:description/>
  <cp:lastModifiedBy> </cp:lastModifiedBy>
  <cp:lastPrinted>2008-05-26T11:49:05Z</cp:lastPrinted>
  <dcterms:created xsi:type="dcterms:W3CDTF">2005-10-13T13:04:04Z</dcterms:created>
  <dcterms:modified xsi:type="dcterms:W3CDTF">2008-05-26T12:00:23Z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