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ataukset\"/>
    </mc:Choice>
  </mc:AlternateContent>
  <bookViews>
    <workbookView xWindow="0" yWindow="0" windowWidth="28800" windowHeight="12300"/>
  </bookViews>
  <sheets>
    <sheet name="tuote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B54" i="1"/>
  <c r="B52" i="1"/>
  <c r="F45" i="1"/>
  <c r="B50" i="1"/>
  <c r="B49" i="1"/>
  <c r="B51" i="1" s="1"/>
  <c r="B47" i="1"/>
  <c r="B48" i="1" s="1"/>
  <c r="C47" i="1"/>
  <c r="B36" i="1"/>
  <c r="C31" i="1"/>
  <c r="B33" i="1" s="1"/>
  <c r="B35" i="1" s="1"/>
  <c r="C35" i="1" s="1"/>
  <c r="C24" i="1"/>
  <c r="B24" i="1"/>
  <c r="B23" i="1" s="1"/>
  <c r="C21" i="1"/>
  <c r="B13" i="1"/>
  <c r="B15" i="1" s="1"/>
  <c r="C15" i="1" s="1"/>
  <c r="C11" i="1"/>
  <c r="C51" i="1" l="1"/>
  <c r="B53" i="1"/>
  <c r="C53" i="1" s="1"/>
  <c r="B21" i="1"/>
  <c r="B25" i="1"/>
  <c r="B38" i="1"/>
  <c r="B32" i="1"/>
  <c r="B37" i="1"/>
  <c r="C37" i="1" l="1"/>
  <c r="C36" i="1" s="1"/>
  <c r="B40" i="1"/>
  <c r="C40" i="1" s="1"/>
</calcChain>
</file>

<file path=xl/sharedStrings.xml><?xml version="1.0" encoding="utf-8"?>
<sst xmlns="http://schemas.openxmlformats.org/spreadsheetml/2006/main" count="64" uniqueCount="47">
  <si>
    <t>Tuotehinnoittelu</t>
  </si>
  <si>
    <t xml:space="preserve">  - kustannukset on tiedettävä riittävällä tarkkuudella</t>
  </si>
  <si>
    <t xml:space="preserve">    - taustalla yrityksen hinnoittelustrategia: asiakkaat ja kilpailijat</t>
  </si>
  <si>
    <t>Laskutapa 1: Määritä myyntihinta markkinoiden mukaan</t>
  </si>
  <si>
    <t>ja tarkasta kate%.</t>
  </si>
  <si>
    <t>Verollinen MH</t>
  </si>
  <si>
    <t xml:space="preserve">  -alv</t>
  </si>
  <si>
    <t>Veroton MH</t>
  </si>
  <si>
    <t xml:space="preserve">  - väliton kulu  (veroton)</t>
  </si>
  <si>
    <t>Myyntikate</t>
  </si>
  <si>
    <t>Farkut  ostohinta</t>
  </si>
  <si>
    <t>%</t>
  </si>
  <si>
    <t>%    62*100/124</t>
  </si>
  <si>
    <t>%     10*100/50</t>
  </si>
  <si>
    <t>Laskutapa 2:  Määritellään haluttu kate% ja lasketaan myyntihinta.</t>
  </si>
  <si>
    <t>Farkut  haluttu kate% 35%</t>
  </si>
  <si>
    <t>%     40*100/65</t>
  </si>
  <si>
    <t>%     61,54*124/100 =61,54*1,24</t>
  </si>
  <si>
    <t>Esim.</t>
  </si>
  <si>
    <t>Valmistetaan juhlamekko</t>
  </si>
  <si>
    <t xml:space="preserve">  - materiaalikulut</t>
  </si>
  <si>
    <t xml:space="preserve">  - palkkakustannukset</t>
  </si>
  <si>
    <t>Palkkakate</t>
  </si>
  <si>
    <t xml:space="preserve">  16 h x  20,40</t>
  </si>
  <si>
    <t xml:space="preserve">   299,41*100/725,81</t>
  </si>
  <si>
    <t xml:space="preserve">  -   Kiinteät kulut 15%</t>
  </si>
  <si>
    <t xml:space="preserve">  - pakkaus- ja kuljetus</t>
  </si>
  <si>
    <t>Käyttökate</t>
  </si>
  <si>
    <t xml:space="preserve">   160,54 * 100 / 725,81</t>
  </si>
  <si>
    <t>Kannattavuuslaskelma</t>
  </si>
  <si>
    <t xml:space="preserve">Farkut    </t>
  </si>
  <si>
    <t>MH</t>
  </si>
  <si>
    <t>OH</t>
  </si>
  <si>
    <t>Myyntimäärä</t>
  </si>
  <si>
    <t>kpl</t>
  </si>
  <si>
    <t>Myyntituotot</t>
  </si>
  <si>
    <t xml:space="preserve">   -alv</t>
  </si>
  <si>
    <t>Liikevaihto</t>
  </si>
  <si>
    <t xml:space="preserve">  -ostot (veroton)</t>
  </si>
  <si>
    <t xml:space="preserve">   146355*100/419355</t>
  </si>
  <si>
    <t xml:space="preserve"> - palkkakulut</t>
  </si>
  <si>
    <t xml:space="preserve">   2 hlö* 1900 h * 20,40 e/h</t>
  </si>
  <si>
    <t xml:space="preserve">  - vuokra</t>
  </si>
  <si>
    <t xml:space="preserve">  - markkinointi</t>
  </si>
  <si>
    <t xml:space="preserve">  -  muut kikut</t>
  </si>
  <si>
    <t xml:space="preserve">   -  poistot</t>
  </si>
  <si>
    <t>Käyttöomaisuuden vuosittainen vähennys (laskennallinen)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</si>
</sst>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0" xfId="0" applyNumberFormat="1"/>
    <xf numFmtId="4" fontId="0" fillId="0" borderId="1" xfId="0" applyNumberFormat="1" applyBorder="1"/>
    <xf numFmtId="4" fontId="2" fillId="0" borderId="1" xfId="0" applyNumberFormat="1" applyFont="1" applyBorder="1"/>
    <xf numFmtId="4" fontId="0" fillId="2" borderId="0" xfId="0" applyNumberFormat="1" applyFill="1"/>
    <xf numFmtId="0" fontId="2" fillId="0" borderId="0" xfId="0" applyFont="1" applyFill="1"/>
    <xf numFmtId="166" fontId="0" fillId="2" borderId="0" xfId="0" applyNumberFormat="1" applyFill="1"/>
    <xf numFmtId="166" fontId="0" fillId="0" borderId="0" xfId="0" applyNumberFormat="1"/>
    <xf numFmtId="166" fontId="0" fillId="0" borderId="1" xfId="0" applyNumberFormat="1" applyBorder="1"/>
    <xf numFmtId="0" fontId="0" fillId="0" borderId="0" xfId="0" applyFill="1" applyBorder="1"/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220" zoomScaleNormal="220" workbookViewId="0">
      <selection activeCell="A17" sqref="A17"/>
    </sheetView>
  </sheetViews>
  <sheetFormatPr defaultRowHeight="15" x14ac:dyDescent="0.25"/>
  <cols>
    <col min="1" max="1" width="30.5703125" customWidth="1"/>
    <col min="2" max="2" width="10.140625" bestFit="1" customWidth="1"/>
  </cols>
  <sheetData>
    <row r="1" spans="1:4" x14ac:dyDescent="0.25">
      <c r="A1" t="s">
        <v>0</v>
      </c>
    </row>
    <row r="3" spans="1:4" x14ac:dyDescent="0.25">
      <c r="A3" t="s">
        <v>1</v>
      </c>
    </row>
    <row r="4" spans="1:4" x14ac:dyDescent="0.25">
      <c r="A4" t="s">
        <v>2</v>
      </c>
    </row>
    <row r="6" spans="1:4" x14ac:dyDescent="0.25">
      <c r="A6" t="s">
        <v>3</v>
      </c>
    </row>
    <row r="7" spans="1:4" x14ac:dyDescent="0.25">
      <c r="A7" t="s">
        <v>4</v>
      </c>
    </row>
    <row r="9" spans="1:4" x14ac:dyDescent="0.25">
      <c r="A9" t="s">
        <v>10</v>
      </c>
      <c r="B9">
        <v>40</v>
      </c>
    </row>
    <row r="11" spans="1:4" x14ac:dyDescent="0.25">
      <c r="A11" t="s">
        <v>5</v>
      </c>
      <c r="B11" s="3">
        <v>75</v>
      </c>
      <c r="C11">
        <f>+C12+C13</f>
        <v>124</v>
      </c>
      <c r="D11" t="s">
        <v>11</v>
      </c>
    </row>
    <row r="12" spans="1:4" ht="15.75" thickBot="1" x14ac:dyDescent="0.3">
      <c r="A12" s="1" t="s">
        <v>6</v>
      </c>
      <c r="B12" s="4"/>
      <c r="C12" s="2">
        <v>24</v>
      </c>
      <c r="D12" t="s">
        <v>11</v>
      </c>
    </row>
    <row r="13" spans="1:4" x14ac:dyDescent="0.25">
      <c r="A13" t="s">
        <v>7</v>
      </c>
      <c r="B13" s="3">
        <f>B11*C13/C11</f>
        <v>60.483870967741936</v>
      </c>
      <c r="C13">
        <v>100</v>
      </c>
      <c r="D13" t="s">
        <v>12</v>
      </c>
    </row>
    <row r="14" spans="1:4" ht="15.75" thickBot="1" x14ac:dyDescent="0.3">
      <c r="A14" s="1" t="s">
        <v>8</v>
      </c>
      <c r="B14" s="5">
        <v>40</v>
      </c>
      <c r="C14" s="1"/>
      <c r="D14" t="s">
        <v>11</v>
      </c>
    </row>
    <row r="15" spans="1:4" x14ac:dyDescent="0.25">
      <c r="A15" t="s">
        <v>9</v>
      </c>
      <c r="B15" s="3">
        <f>+B13-B14</f>
        <v>20.483870967741936</v>
      </c>
      <c r="C15" s="8">
        <f>+B15*C13/B13</f>
        <v>33.866666666666667</v>
      </c>
      <c r="D15" t="s">
        <v>13</v>
      </c>
    </row>
    <row r="18" spans="1:4" x14ac:dyDescent="0.25">
      <c r="A18" t="s">
        <v>14</v>
      </c>
    </row>
    <row r="20" spans="1:4" x14ac:dyDescent="0.25">
      <c r="A20" t="s">
        <v>15</v>
      </c>
    </row>
    <row r="21" spans="1:4" x14ac:dyDescent="0.25">
      <c r="A21" t="s">
        <v>5</v>
      </c>
      <c r="B21" s="6">
        <f>B23*C21/C23</f>
        <v>76.307692307692321</v>
      </c>
      <c r="C21">
        <f>+C22+C23</f>
        <v>124</v>
      </c>
      <c r="D21" t="s">
        <v>17</v>
      </c>
    </row>
    <row r="22" spans="1:4" ht="15.75" thickBot="1" x14ac:dyDescent="0.3">
      <c r="A22" s="1" t="s">
        <v>6</v>
      </c>
      <c r="B22" s="4"/>
      <c r="C22" s="2">
        <v>24</v>
      </c>
      <c r="D22" t="s">
        <v>11</v>
      </c>
    </row>
    <row r="23" spans="1:4" x14ac:dyDescent="0.25">
      <c r="A23" t="s">
        <v>7</v>
      </c>
      <c r="B23" s="3">
        <f>B24*C23/C24</f>
        <v>61.53846153846154</v>
      </c>
      <c r="C23">
        <v>100</v>
      </c>
      <c r="D23" t="s">
        <v>16</v>
      </c>
    </row>
    <row r="24" spans="1:4" ht="15.75" thickBot="1" x14ac:dyDescent="0.3">
      <c r="A24" s="1" t="s">
        <v>8</v>
      </c>
      <c r="B24" s="5">
        <f>+B14</f>
        <v>40</v>
      </c>
      <c r="C24" s="1">
        <f>+C23-C25</f>
        <v>65</v>
      </c>
      <c r="D24" t="s">
        <v>11</v>
      </c>
    </row>
    <row r="25" spans="1:4" x14ac:dyDescent="0.25">
      <c r="A25" t="s">
        <v>9</v>
      </c>
      <c r="B25" s="3">
        <f>+B23-B24</f>
        <v>21.53846153846154</v>
      </c>
      <c r="C25" s="7">
        <v>35</v>
      </c>
      <c r="D25" t="s">
        <v>11</v>
      </c>
    </row>
    <row r="28" spans="1:4" x14ac:dyDescent="0.25">
      <c r="A28" t="s">
        <v>18</v>
      </c>
    </row>
    <row r="29" spans="1:4" x14ac:dyDescent="0.25">
      <c r="A29" t="s">
        <v>19</v>
      </c>
    </row>
    <row r="31" spans="1:4" x14ac:dyDescent="0.25">
      <c r="A31" t="s">
        <v>5</v>
      </c>
      <c r="B31" s="3">
        <v>900</v>
      </c>
      <c r="C31">
        <f>+C32+C33</f>
        <v>124</v>
      </c>
    </row>
    <row r="32" spans="1:4" ht="15.75" thickBot="1" x14ac:dyDescent="0.3">
      <c r="A32" s="1" t="s">
        <v>6</v>
      </c>
      <c r="B32" s="4">
        <f>+B31-B33</f>
        <v>174.19354838709683</v>
      </c>
      <c r="C32" s="2">
        <v>24</v>
      </c>
    </row>
    <row r="33" spans="1:6" x14ac:dyDescent="0.25">
      <c r="A33" t="s">
        <v>7</v>
      </c>
      <c r="B33" s="3">
        <f>B31*C33/C31</f>
        <v>725.80645161290317</v>
      </c>
      <c r="C33">
        <v>100</v>
      </c>
    </row>
    <row r="34" spans="1:6" ht="15.75" thickBot="1" x14ac:dyDescent="0.3">
      <c r="A34" s="1" t="s">
        <v>20</v>
      </c>
      <c r="B34" s="5">
        <v>100</v>
      </c>
      <c r="C34" s="1"/>
    </row>
    <row r="35" spans="1:6" x14ac:dyDescent="0.25">
      <c r="A35" t="s">
        <v>9</v>
      </c>
      <c r="B35" s="3">
        <f>+B33-B34</f>
        <v>625.80645161290317</v>
      </c>
      <c r="C35" s="8">
        <f>+B35*C33/B33</f>
        <v>86.222222222222229</v>
      </c>
    </row>
    <row r="36" spans="1:6" ht="15.75" thickBot="1" x14ac:dyDescent="0.3">
      <c r="A36" s="1" t="s">
        <v>21</v>
      </c>
      <c r="B36" s="4">
        <f>16*20.4</f>
        <v>326.39999999999998</v>
      </c>
      <c r="C36" s="10">
        <f>C35-C37</f>
        <v>44.970666666666673</v>
      </c>
      <c r="D36" t="s">
        <v>23</v>
      </c>
    </row>
    <row r="37" spans="1:6" x14ac:dyDescent="0.25">
      <c r="A37" t="s">
        <v>22</v>
      </c>
      <c r="B37" s="3">
        <f>B35-B36</f>
        <v>299.4064516129032</v>
      </c>
      <c r="C37" s="9">
        <f>B37*C33/B33</f>
        <v>41.251555555555555</v>
      </c>
      <c r="D37" t="s">
        <v>24</v>
      </c>
    </row>
    <row r="38" spans="1:6" x14ac:dyDescent="0.25">
      <c r="A38" t="s">
        <v>25</v>
      </c>
      <c r="B38" s="3">
        <f>+B33*0.15</f>
        <v>108.87096774193547</v>
      </c>
    </row>
    <row r="39" spans="1:6" ht="15.75" thickBot="1" x14ac:dyDescent="0.3">
      <c r="A39" s="1" t="s">
        <v>26</v>
      </c>
      <c r="B39" s="4">
        <v>30</v>
      </c>
      <c r="C39" s="1"/>
    </row>
    <row r="40" spans="1:6" x14ac:dyDescent="0.25">
      <c r="A40" s="11" t="s">
        <v>27</v>
      </c>
      <c r="B40" s="3">
        <f>B37-B38-B39</f>
        <v>160.53548387096771</v>
      </c>
      <c r="C40" s="9">
        <f>B40*C33/B33</f>
        <v>22.118222222222219</v>
      </c>
      <c r="D40" t="s">
        <v>28</v>
      </c>
    </row>
    <row r="43" spans="1:6" x14ac:dyDescent="0.25">
      <c r="A43" t="s">
        <v>29</v>
      </c>
    </row>
    <row r="44" spans="1:6" x14ac:dyDescent="0.25">
      <c r="B44" t="s">
        <v>31</v>
      </c>
      <c r="C44" t="s">
        <v>32</v>
      </c>
      <c r="D44" t="s">
        <v>33</v>
      </c>
    </row>
    <row r="45" spans="1:6" x14ac:dyDescent="0.25">
      <c r="A45" t="s">
        <v>30</v>
      </c>
      <c r="B45">
        <v>80</v>
      </c>
      <c r="C45">
        <v>42</v>
      </c>
      <c r="D45">
        <v>6500</v>
      </c>
      <c r="E45" t="s">
        <v>34</v>
      </c>
      <c r="F45">
        <f>+D45/250</f>
        <v>26</v>
      </c>
    </row>
    <row r="47" spans="1:6" x14ac:dyDescent="0.25">
      <c r="A47" t="s">
        <v>35</v>
      </c>
      <c r="B47" s="12">
        <f>+B45*D45</f>
        <v>520000</v>
      </c>
      <c r="C47">
        <f>+C48+C49</f>
        <v>124</v>
      </c>
    </row>
    <row r="48" spans="1:6" ht="15.75" thickBot="1" x14ac:dyDescent="0.3">
      <c r="A48" s="1" t="s">
        <v>36</v>
      </c>
      <c r="B48" s="13">
        <f>B47*C48/C47</f>
        <v>100645.16129032258</v>
      </c>
      <c r="C48" s="1">
        <v>24</v>
      </c>
      <c r="D48" s="1"/>
    </row>
    <row r="49" spans="1:4" x14ac:dyDescent="0.25">
      <c r="A49" t="s">
        <v>37</v>
      </c>
      <c r="B49" s="12">
        <f>B47*C49/C47</f>
        <v>419354.83870967739</v>
      </c>
      <c r="C49">
        <v>100</v>
      </c>
    </row>
    <row r="50" spans="1:4" ht="15.75" thickBot="1" x14ac:dyDescent="0.3">
      <c r="A50" s="1" t="s">
        <v>38</v>
      </c>
      <c r="B50" s="13">
        <f>C45*D45</f>
        <v>273000</v>
      </c>
      <c r="C50" s="1"/>
      <c r="D50" s="1"/>
    </row>
    <row r="51" spans="1:4" x14ac:dyDescent="0.25">
      <c r="A51" t="s">
        <v>9</v>
      </c>
      <c r="B51" s="12">
        <f>+B49-B50</f>
        <v>146354.83870967739</v>
      </c>
      <c r="C51">
        <f>B51*C49/B49</f>
        <v>34.9</v>
      </c>
      <c r="D51" t="s">
        <v>39</v>
      </c>
    </row>
    <row r="52" spans="1:4" ht="15.75" thickBot="1" x14ac:dyDescent="0.3">
      <c r="A52" s="1" t="s">
        <v>40</v>
      </c>
      <c r="B52" s="13">
        <f>2*1900*20.4</f>
        <v>77520</v>
      </c>
      <c r="C52" s="1"/>
      <c r="D52" s="1" t="s">
        <v>41</v>
      </c>
    </row>
    <row r="53" spans="1:4" x14ac:dyDescent="0.25">
      <c r="A53" t="s">
        <v>22</v>
      </c>
      <c r="B53" s="12">
        <f>+B51-B52</f>
        <v>68834.838709677395</v>
      </c>
      <c r="C53" s="9">
        <f>+B53*C49/B49</f>
        <v>16.414461538461534</v>
      </c>
    </row>
    <row r="54" spans="1:4" x14ac:dyDescent="0.25">
      <c r="A54" t="s">
        <v>42</v>
      </c>
      <c r="B54" s="12">
        <f>12*2000</f>
        <v>24000</v>
      </c>
    </row>
    <row r="55" spans="1:4" x14ac:dyDescent="0.25">
      <c r="A55" t="s">
        <v>43</v>
      </c>
      <c r="B55">
        <v>12000</v>
      </c>
    </row>
    <row r="56" spans="1:4" x14ac:dyDescent="0.25">
      <c r="A56" t="s">
        <v>44</v>
      </c>
      <c r="B56">
        <v>8000</v>
      </c>
    </row>
    <row r="57" spans="1:4" ht="15.75" thickBot="1" x14ac:dyDescent="0.3">
      <c r="A57" s="1" t="s">
        <v>45</v>
      </c>
      <c r="B57" s="1">
        <v>3200</v>
      </c>
      <c r="C57" s="1"/>
      <c r="D57" s="1" t="s">
        <v>46</v>
      </c>
    </row>
    <row r="58" spans="1:4" x14ac:dyDescent="0.25">
      <c r="A58" t="s">
        <v>27</v>
      </c>
      <c r="B58" s="12">
        <f>+B53-B54-B55-B56-B57</f>
        <v>21634.838709677395</v>
      </c>
      <c r="C58" s="9">
        <f>+B58*C49/B49</f>
        <v>5.1590769230769169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tuoteh</vt:lpstr>
    </vt:vector>
  </TitlesOfParts>
  <Company>SAVONIA-AMK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Selander</dc:creator>
  <cp:lastModifiedBy>Kai Selander</cp:lastModifiedBy>
  <dcterms:created xsi:type="dcterms:W3CDTF">2018-02-06T10:29:57Z</dcterms:created>
  <dcterms:modified xsi:type="dcterms:W3CDTF">2018-02-06T11:59:38Z</dcterms:modified>
</cp:coreProperties>
</file>