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tulostek myyntit" sheetId="1" r:id="rId1"/>
    <sheet name="tulostek myyntit teht" sheetId="2" r:id="rId2"/>
    <sheet name="tulostek käyttök teht" sheetId="3" r:id="rId3"/>
    <sheet name="tulostek käyttök" sheetId="4" r:id="rId4"/>
    <sheet name="tulostek kaikkimuutokset" sheetId="5" r:id="rId5"/>
    <sheet name="Taul2" sheetId="6" r:id="rId6"/>
    <sheet name="Taul3" sheetId="7" r:id="rId7"/>
  </sheets>
  <definedNames/>
  <calcPr fullCalcOnLoad="1"/>
</workbook>
</file>

<file path=xl/sharedStrings.xml><?xml version="1.0" encoding="utf-8"?>
<sst xmlns="http://schemas.openxmlformats.org/spreadsheetml/2006/main" count="149" uniqueCount="59">
  <si>
    <t>Liikevaihto</t>
  </si>
  <si>
    <t xml:space="preserve"> - mukut</t>
  </si>
  <si>
    <t>Myyntikate</t>
  </si>
  <si>
    <t xml:space="preserve"> - kikut</t>
  </si>
  <si>
    <t>Käyttökate</t>
  </si>
  <si>
    <t>€</t>
  </si>
  <si>
    <t xml:space="preserve"> %</t>
  </si>
  <si>
    <t>KRP=</t>
  </si>
  <si>
    <t>VM=</t>
  </si>
  <si>
    <t>muutos%</t>
  </si>
  <si>
    <t xml:space="preserve">   - käyttökatteeksi halutaan 4000 €. Miten tämä voidaan saavuttaa:</t>
  </si>
  <si>
    <t xml:space="preserve">     Mikä on tarvittava liikevaihto ?</t>
  </si>
  <si>
    <t>a) MM</t>
  </si>
  <si>
    <t>b) MH</t>
  </si>
  <si>
    <t>Myyntimäärän</t>
  </si>
  <si>
    <t>muuttueessa</t>
  </si>
  <si>
    <t>mk% alkuperäinen</t>
  </si>
  <si>
    <t>Myyntihinnan</t>
  </si>
  <si>
    <t>mukut alkuperäiset</t>
  </si>
  <si>
    <t>%</t>
  </si>
  <si>
    <t>Ainekuluissa</t>
  </si>
  <si>
    <t>säästettäessä</t>
  </si>
  <si>
    <t>liikevaihto alkup.</t>
  </si>
  <si>
    <t>Kulujen muutos%</t>
  </si>
  <si>
    <t>c) AH</t>
  </si>
  <si>
    <t>d) Kikut</t>
  </si>
  <si>
    <t>Mitkä ovat erivaihtoehtojen hyvät ja huonot puolet ?</t>
  </si>
  <si>
    <t>Miten toteutetaan käytännössä ?</t>
  </si>
  <si>
    <t>Liikev. Muutos%</t>
  </si>
  <si>
    <t>c) säästämällä ainekuluissa  d) säästämällä kikuissa</t>
  </si>
  <si>
    <t>a) lisäämällä myyntimäärää b)nostamalla myyntihintaa</t>
  </si>
  <si>
    <t>Kikuissa</t>
  </si>
  <si>
    <t>myyntik. asti alkup.</t>
  </si>
  <si>
    <t xml:space="preserve">   - Miten se vaikuttaa kannattavuuteen ( käyttökatteeseen )</t>
  </si>
  <si>
    <t xml:space="preserve">   - Laske erillisenä verrattuna alkuperäiseen </t>
  </si>
  <si>
    <t xml:space="preserve">   -Tulostekijöihin vaikuttaa 15% positiivinen muutos.</t>
  </si>
  <si>
    <t>a) MM +15%</t>
  </si>
  <si>
    <t>b) MH +15%</t>
  </si>
  <si>
    <t>c) AH -15%</t>
  </si>
  <si>
    <t>d) Kikut -15%</t>
  </si>
  <si>
    <t>Käyttökatteen</t>
  </si>
  <si>
    <t>Myyntkate% ei</t>
  </si>
  <si>
    <t>muutu</t>
  </si>
  <si>
    <t>Mukut eivät</t>
  </si>
  <si>
    <t>ei muutu</t>
  </si>
  <si>
    <t xml:space="preserve">Myyntikatteeseen </t>
  </si>
  <si>
    <t>asti ei muutu</t>
  </si>
  <si>
    <t>Tulostekijöiden muutokset 1 /ks</t>
  </si>
  <si>
    <t>Tulostekijöiden muutokset 2/ks</t>
  </si>
  <si>
    <t>Tulostekijöiden muutokset 3 /ks</t>
  </si>
  <si>
    <t xml:space="preserve">   - Tulostekijöihin vaikuttaa seuraavat muutokset:</t>
  </si>
  <si>
    <t xml:space="preserve">         myyntihintaa nostetaan 7%, jolloin myyntimäärä putoaa 4%</t>
  </si>
  <si>
    <t xml:space="preserve">   - Laske kerralla kaikki muutokset</t>
  </si>
  <si>
    <t>x 0,96 x 0,97</t>
  </si>
  <si>
    <t xml:space="preserve">         ainehinnoissa onnistutaan säästämään 3% ja kikuista leikataan 2000 €</t>
  </si>
  <si>
    <t>x 1,07 x 0,96</t>
  </si>
  <si>
    <t>Myyntimäärän muutos vaikuttaa sekä liikevaihtoon, että mukuihin</t>
  </si>
  <si>
    <t>Myyntihinnan muutos vaikuttaa siis vain liikevaihtoon, että mukuihin</t>
  </si>
  <si>
    <t>Ainehinnan muutos vain mukuihin ja Kikujen muutos vain niihin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</si>
</sst>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</numFmts>
  <fonts count="28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8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4"/>
      <color indexed="12"/>
      <name val="Verdana"/>
      <family val="2"/>
    </font>
    <font>
      <sz val="13"/>
      <name val="Verdana"/>
      <family val="2"/>
    </font>
    <font>
      <b/>
      <sz val="13"/>
      <color indexed="12"/>
      <name val="Times New Roman"/>
      <family val="1"/>
    </font>
    <font>
      <b/>
      <sz val="14"/>
      <color indexed="57"/>
      <name val="Verdana"/>
      <family val="2"/>
    </font>
    <font>
      <sz val="14"/>
      <color indexed="17"/>
      <name val="Verdana"/>
      <family val="2"/>
    </font>
    <font>
      <b/>
      <sz val="14"/>
      <color indexed="17"/>
      <name val="Verdana"/>
      <family val="2"/>
    </font>
    <font>
      <u val="single"/>
      <sz val="18"/>
      <color indexed="60"/>
      <name val="Trebuchet MS"/>
      <family val="2"/>
    </font>
    <font>
      <sz val="13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7"/>
      <name val="Arial Narrow"/>
      <family val="2"/>
    </font>
    <font>
      <sz val="12"/>
      <color indexed="17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u val="single"/>
      <sz val="14"/>
      <color indexed="20"/>
      <name val="Antique Olive Compact"/>
      <family val="2"/>
    </font>
    <font>
      <b/>
      <u val="single"/>
      <sz val="16"/>
      <color indexed="17"/>
      <name val="Verdana"/>
      <family val="2"/>
    </font>
    <font>
      <sz val="14"/>
      <color indexed="10"/>
      <name val="Verdana"/>
      <family val="2"/>
    </font>
    <font>
      <b/>
      <sz val="14"/>
      <color indexed="12"/>
      <name val="Verdana"/>
      <family val="2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21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21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medium">
        <color indexed="17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medium">
        <color indexed="21"/>
      </right>
      <top>
        <color indexed="63"/>
      </top>
      <bottom style="thick">
        <color indexed="53"/>
      </bottom>
    </border>
    <border>
      <left style="medium">
        <color indexed="21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medium">
        <color indexed="17"/>
      </right>
      <top>
        <color indexed="63"/>
      </top>
      <bottom style="thick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2" xfId="0" applyFont="1" applyBorder="1" applyAlignment="1">
      <alignment/>
    </xf>
    <xf numFmtId="164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164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4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3" fontId="20" fillId="0" borderId="32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20" fillId="0" borderId="35" xfId="0" applyFont="1" applyBorder="1" applyAlignment="1">
      <alignment/>
    </xf>
    <xf numFmtId="3" fontId="20" fillId="0" borderId="36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164" fontId="20" fillId="0" borderId="35" xfId="0" applyNumberFormat="1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0" fontId="14" fillId="0" borderId="32" xfId="0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3" fontId="20" fillId="0" borderId="32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35" xfId="0" applyFont="1" applyBorder="1" applyAlignment="1">
      <alignment/>
    </xf>
    <xf numFmtId="3" fontId="22" fillId="0" borderId="35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3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2" xfId="0" applyFont="1" applyBorder="1" applyAlignment="1">
      <alignment/>
    </xf>
    <xf numFmtId="3" fontId="26" fillId="0" borderId="3" xfId="0" applyNumberFormat="1" applyFont="1" applyBorder="1" applyAlignment="1">
      <alignment/>
    </xf>
    <xf numFmtId="0" fontId="2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J5" sqref="J5"/>
    </sheetView>
  </sheetViews>
  <sheetFormatPr defaultColWidth="9.140625" defaultRowHeight="21" customHeight="1"/>
  <cols>
    <col min="1" max="1" width="24.421875" style="1" customWidth="1"/>
    <col min="2" max="2" width="12.421875" style="1" customWidth="1"/>
    <col min="3" max="3" width="11.57421875" style="1" customWidth="1"/>
    <col min="4" max="4" width="12.421875" style="1" customWidth="1"/>
    <col min="5" max="5" width="10.140625" style="1" customWidth="1"/>
    <col min="6" max="6" width="13.140625" style="1" customWidth="1"/>
    <col min="7" max="7" width="9.140625" style="1" customWidth="1"/>
    <col min="8" max="8" width="12.8515625" style="1" customWidth="1"/>
    <col min="9" max="9" width="8.57421875" style="1" customWidth="1"/>
    <col min="10" max="10" width="14.00390625" style="1" customWidth="1"/>
    <col min="11" max="16384" width="9.140625" style="1" customWidth="1"/>
  </cols>
  <sheetData>
    <row r="1" ht="21" customHeight="1">
      <c r="A1" s="142" t="s">
        <v>47</v>
      </c>
    </row>
    <row r="2" ht="32.25" customHeight="1">
      <c r="A2" s="10" t="s">
        <v>10</v>
      </c>
    </row>
    <row r="3" s="11" customFormat="1" ht="21" customHeight="1">
      <c r="A3" s="11" t="s">
        <v>30</v>
      </c>
    </row>
    <row r="4" s="11" customFormat="1" ht="21" customHeight="1">
      <c r="A4" s="11" t="s">
        <v>29</v>
      </c>
    </row>
    <row r="5" spans="1:8" ht="31.5" customHeight="1">
      <c r="A5" s="10" t="s">
        <v>11</v>
      </c>
      <c r="H5" s="145"/>
    </row>
    <row r="7" spans="1:12" ht="21" customHeight="1">
      <c r="A7" s="43"/>
      <c r="B7" s="44"/>
      <c r="C7" s="44"/>
      <c r="D7" s="45" t="s">
        <v>12</v>
      </c>
      <c r="E7" s="44"/>
      <c r="F7" s="45" t="s">
        <v>13</v>
      </c>
      <c r="G7" s="44"/>
      <c r="H7" s="45" t="s">
        <v>24</v>
      </c>
      <c r="I7" s="44"/>
      <c r="J7" s="45" t="s">
        <v>25</v>
      </c>
      <c r="K7" s="46"/>
      <c r="L7" s="17"/>
    </row>
    <row r="8" spans="2:12" ht="21" customHeight="1">
      <c r="B8" s="12" t="s">
        <v>5</v>
      </c>
      <c r="C8" s="12" t="s">
        <v>6</v>
      </c>
      <c r="D8" s="14" t="s">
        <v>5</v>
      </c>
      <c r="E8" s="12" t="s">
        <v>6</v>
      </c>
      <c r="F8" s="13"/>
      <c r="H8" s="13"/>
      <c r="J8" s="13"/>
      <c r="L8" s="13"/>
    </row>
    <row r="9" spans="1:12" ht="21" customHeight="1">
      <c r="A9" s="1" t="s">
        <v>0</v>
      </c>
      <c r="B9" s="2">
        <v>20000</v>
      </c>
      <c r="C9" s="6">
        <v>100</v>
      </c>
      <c r="D9" s="15">
        <f>D11*E9/E11</f>
        <v>23333.333333333332</v>
      </c>
      <c r="E9" s="6">
        <v>100</v>
      </c>
      <c r="F9" s="15">
        <f>F11+F10</f>
        <v>22000</v>
      </c>
      <c r="G9" s="6">
        <v>100</v>
      </c>
      <c r="H9" s="21">
        <f>B9</f>
        <v>20000</v>
      </c>
      <c r="I9" s="6">
        <v>100</v>
      </c>
      <c r="J9" s="21">
        <v>20000</v>
      </c>
      <c r="K9" s="6">
        <v>100</v>
      </c>
      <c r="L9" s="21"/>
    </row>
    <row r="10" spans="1:12" ht="21" customHeight="1" thickBot="1">
      <c r="A10" s="3" t="s">
        <v>1</v>
      </c>
      <c r="B10" s="3">
        <v>8000</v>
      </c>
      <c r="C10" s="7"/>
      <c r="D10" s="16">
        <f>D9-D11</f>
        <v>9333.333333333332</v>
      </c>
      <c r="E10" s="7"/>
      <c r="F10" s="20">
        <f>B10</f>
        <v>8000</v>
      </c>
      <c r="G10" s="7"/>
      <c r="H10" s="144">
        <f>H9-H11</f>
        <v>6000</v>
      </c>
      <c r="I10" s="7"/>
      <c r="J10" s="16">
        <v>8000</v>
      </c>
      <c r="K10" s="7"/>
      <c r="L10" s="15"/>
    </row>
    <row r="11" spans="1:12" ht="21" customHeight="1" thickTop="1">
      <c r="A11" s="1" t="s">
        <v>2</v>
      </c>
      <c r="B11" s="2">
        <f>B9-B10</f>
        <v>12000</v>
      </c>
      <c r="C11" s="8">
        <f>B11*C9/B9</f>
        <v>60</v>
      </c>
      <c r="D11" s="15">
        <f>D13+D12</f>
        <v>14000</v>
      </c>
      <c r="E11" s="19">
        <f>C11</f>
        <v>60</v>
      </c>
      <c r="F11" s="15">
        <f>F13+F12</f>
        <v>14000</v>
      </c>
      <c r="G11" s="8">
        <f>F11*G9/F9</f>
        <v>63.63636363636363</v>
      </c>
      <c r="H11" s="15">
        <f>H13+H12</f>
        <v>14000</v>
      </c>
      <c r="I11" s="8">
        <f>H11*I9/H9</f>
        <v>70</v>
      </c>
      <c r="J11" s="15">
        <f>J9-J10</f>
        <v>12000</v>
      </c>
      <c r="K11" s="8">
        <f>J11*K9/J9</f>
        <v>60</v>
      </c>
      <c r="L11" s="15"/>
    </row>
    <row r="12" spans="1:12" ht="21" customHeight="1" thickBot="1">
      <c r="A12" s="3" t="s">
        <v>3</v>
      </c>
      <c r="B12" s="4">
        <v>10000</v>
      </c>
      <c r="C12" s="9"/>
      <c r="D12" s="16">
        <v>10000</v>
      </c>
      <c r="E12" s="9"/>
      <c r="F12" s="16">
        <v>10000</v>
      </c>
      <c r="G12" s="9"/>
      <c r="H12" s="16">
        <v>10000</v>
      </c>
      <c r="I12" s="9"/>
      <c r="J12" s="144">
        <f>J11-J13</f>
        <v>8000</v>
      </c>
      <c r="K12" s="9"/>
      <c r="L12" s="15"/>
    </row>
    <row r="13" spans="1:12" ht="21" customHeight="1" thickTop="1">
      <c r="A13" s="1" t="s">
        <v>4</v>
      </c>
      <c r="B13" s="1">
        <v>2000</v>
      </c>
      <c r="C13" s="8">
        <f>B13*C11/B11</f>
        <v>10</v>
      </c>
      <c r="D13" s="143">
        <v>4000</v>
      </c>
      <c r="E13" s="8">
        <f>D13*E11/D11</f>
        <v>17.142857142857142</v>
      </c>
      <c r="F13" s="143">
        <v>4000</v>
      </c>
      <c r="G13" s="8">
        <f>F13*G11/F11</f>
        <v>18.18181818181818</v>
      </c>
      <c r="H13" s="143">
        <v>4000</v>
      </c>
      <c r="I13" s="8">
        <f>H13*I11/H11</f>
        <v>20</v>
      </c>
      <c r="J13" s="143">
        <v>4000</v>
      </c>
      <c r="K13" s="8">
        <f>J13*K11/J11</f>
        <v>20</v>
      </c>
      <c r="L13" s="13"/>
    </row>
    <row r="14" spans="4:12" ht="14.25" customHeight="1">
      <c r="D14" s="13"/>
      <c r="F14" s="13"/>
      <c r="H14" s="13"/>
      <c r="J14" s="13"/>
      <c r="L14" s="13"/>
    </row>
    <row r="15" spans="1:12" s="25" customFormat="1" ht="21" customHeight="1">
      <c r="A15" s="27" t="s">
        <v>7</v>
      </c>
      <c r="B15" s="25">
        <f>B12/C11*100</f>
        <v>16666.666666666664</v>
      </c>
      <c r="D15" s="26">
        <f>D12/E11*100</f>
        <v>16666.666666666664</v>
      </c>
      <c r="F15" s="26">
        <f>F12/G11*100</f>
        <v>15714.285714285714</v>
      </c>
      <c r="H15" s="26">
        <f>H12/I11*100</f>
        <v>14285.714285714286</v>
      </c>
      <c r="J15" s="26">
        <f>J12/K11*100</f>
        <v>13333.333333333334</v>
      </c>
      <c r="L15" s="26"/>
    </row>
    <row r="16" spans="1:12" s="25" customFormat="1" ht="21" customHeight="1">
      <c r="A16" s="27" t="s">
        <v>8</v>
      </c>
      <c r="B16" s="25">
        <f>B9-B15</f>
        <v>3333.3333333333358</v>
      </c>
      <c r="D16" s="26">
        <f>D9-D15</f>
        <v>6666.666666666668</v>
      </c>
      <c r="F16" s="26">
        <f>F9-F15</f>
        <v>6285.714285714286</v>
      </c>
      <c r="H16" s="26">
        <f>H9-H15</f>
        <v>5714.285714285714</v>
      </c>
      <c r="J16" s="26">
        <f>J9-J15</f>
        <v>6666.666666666666</v>
      </c>
      <c r="L16" s="26"/>
    </row>
    <row r="17" spans="4:12" ht="21" customHeight="1">
      <c r="D17" s="13"/>
      <c r="F17" s="13"/>
      <c r="H17" s="13"/>
      <c r="J17" s="13"/>
      <c r="L17" s="13"/>
    </row>
    <row r="18" spans="1:12" s="6" customFormat="1" ht="21" customHeight="1">
      <c r="A18" s="34" t="s">
        <v>28</v>
      </c>
      <c r="B18" s="35">
        <f>(B9-20000)/20000*100</f>
        <v>0</v>
      </c>
      <c r="C18" s="36" t="s">
        <v>19</v>
      </c>
      <c r="D18" s="37">
        <f>(D9-20000)/20000*100</f>
        <v>16.66666666666666</v>
      </c>
      <c r="E18" s="36" t="s">
        <v>19</v>
      </c>
      <c r="F18" s="37">
        <f>(F9-20000)/20000*100</f>
        <v>10</v>
      </c>
      <c r="G18" s="36" t="s">
        <v>19</v>
      </c>
      <c r="H18" s="37">
        <f>(H9-20000)/20000*100</f>
        <v>0</v>
      </c>
      <c r="I18" s="36" t="s">
        <v>19</v>
      </c>
      <c r="J18" s="37">
        <f>(J9-20000)/20000*100</f>
        <v>0</v>
      </c>
      <c r="K18" s="38" t="s">
        <v>19</v>
      </c>
      <c r="L18" s="24"/>
    </row>
    <row r="19" spans="1:12" s="6" customFormat="1" ht="21" customHeight="1">
      <c r="A19" s="39" t="s">
        <v>23</v>
      </c>
      <c r="B19" s="40"/>
      <c r="C19" s="40"/>
      <c r="D19" s="41"/>
      <c r="E19" s="40"/>
      <c r="F19" s="41"/>
      <c r="G19" s="40"/>
      <c r="H19" s="41">
        <f>(B10-H10)/B10*100</f>
        <v>25</v>
      </c>
      <c r="I19" s="40" t="s">
        <v>19</v>
      </c>
      <c r="J19" s="41">
        <f>(B12-J12)/B12*100</f>
        <v>20</v>
      </c>
      <c r="K19" s="42" t="s">
        <v>19</v>
      </c>
      <c r="L19" s="23"/>
    </row>
    <row r="20" spans="4:12" ht="21" customHeight="1">
      <c r="D20" s="18" t="s">
        <v>14</v>
      </c>
      <c r="E20" s="28"/>
      <c r="F20" s="18" t="s">
        <v>17</v>
      </c>
      <c r="G20" s="28"/>
      <c r="H20" s="18" t="s">
        <v>20</v>
      </c>
      <c r="I20" s="28"/>
      <c r="J20" s="18" t="s">
        <v>31</v>
      </c>
      <c r="K20" s="29"/>
      <c r="L20" s="18"/>
    </row>
    <row r="21" spans="4:12" ht="21" customHeight="1">
      <c r="D21" s="18" t="s">
        <v>15</v>
      </c>
      <c r="E21" s="28"/>
      <c r="F21" s="18" t="s">
        <v>15</v>
      </c>
      <c r="G21" s="28"/>
      <c r="H21" s="18" t="s">
        <v>21</v>
      </c>
      <c r="I21" s="28"/>
      <c r="J21" s="18" t="s">
        <v>21</v>
      </c>
      <c r="K21" s="29"/>
      <c r="L21" s="18"/>
    </row>
    <row r="22" spans="4:12" ht="21" customHeight="1">
      <c r="D22" s="30" t="s">
        <v>16</v>
      </c>
      <c r="E22" s="31"/>
      <c r="F22" s="30" t="s">
        <v>18</v>
      </c>
      <c r="G22" s="31"/>
      <c r="H22" s="30" t="s">
        <v>22</v>
      </c>
      <c r="I22" s="31"/>
      <c r="J22" s="30" t="s">
        <v>32</v>
      </c>
      <c r="K22" s="32"/>
      <c r="L22" s="18"/>
    </row>
    <row r="24" s="5" customFormat="1" ht="21" customHeight="1">
      <c r="A24" s="5" t="s">
        <v>26</v>
      </c>
    </row>
    <row r="25" s="5" customFormat="1" ht="21" customHeight="1">
      <c r="A25" s="5" t="s">
        <v>27</v>
      </c>
    </row>
  </sheetData>
  <printOptions/>
  <pageMargins left="0.28" right="0.36" top="0.3" bottom="0.49" header="0.28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0">
      <selection activeCell="G26" sqref="G26:H26"/>
    </sheetView>
  </sheetViews>
  <sheetFormatPr defaultColWidth="9.140625" defaultRowHeight="21" customHeight="1"/>
  <cols>
    <col min="1" max="1" width="24.421875" style="1" customWidth="1"/>
    <col min="2" max="2" width="12.421875" style="1" customWidth="1"/>
    <col min="3" max="3" width="11.57421875" style="1" customWidth="1"/>
    <col min="4" max="4" width="12.421875" style="1" customWidth="1"/>
    <col min="5" max="5" width="10.140625" style="1" customWidth="1"/>
    <col min="6" max="6" width="13.140625" style="1" customWidth="1"/>
    <col min="7" max="7" width="9.140625" style="1" customWidth="1"/>
    <col min="8" max="8" width="12.8515625" style="1" customWidth="1"/>
    <col min="9" max="9" width="8.57421875" style="1" customWidth="1"/>
    <col min="10" max="10" width="14.00390625" style="1" customWidth="1"/>
    <col min="11" max="16384" width="9.140625" style="1" customWidth="1"/>
  </cols>
  <sheetData>
    <row r="1" ht="21" customHeight="1">
      <c r="A1" s="142" t="s">
        <v>47</v>
      </c>
    </row>
    <row r="2" ht="32.25" customHeight="1">
      <c r="A2" s="10" t="s">
        <v>10</v>
      </c>
    </row>
    <row r="3" s="11" customFormat="1" ht="21" customHeight="1">
      <c r="A3" s="11" t="s">
        <v>30</v>
      </c>
    </row>
    <row r="4" s="11" customFormat="1" ht="21" customHeight="1">
      <c r="A4" s="11" t="s">
        <v>29</v>
      </c>
    </row>
    <row r="5" spans="1:8" ht="31.5" customHeight="1">
      <c r="A5" s="10" t="s">
        <v>11</v>
      </c>
      <c r="H5" s="145"/>
    </row>
    <row r="7" spans="1:12" ht="21" customHeight="1">
      <c r="A7" s="43"/>
      <c r="B7" s="44"/>
      <c r="C7" s="44"/>
      <c r="D7" s="45" t="s">
        <v>12</v>
      </c>
      <c r="E7" s="44"/>
      <c r="F7" s="45" t="s">
        <v>13</v>
      </c>
      <c r="G7" s="44"/>
      <c r="H7" s="45" t="s">
        <v>24</v>
      </c>
      <c r="I7" s="44"/>
      <c r="J7" s="45" t="s">
        <v>25</v>
      </c>
      <c r="K7" s="46"/>
      <c r="L7" s="17"/>
    </row>
    <row r="8" spans="2:12" ht="21" customHeight="1">
      <c r="B8" s="12" t="s">
        <v>5</v>
      </c>
      <c r="C8" s="12" t="s">
        <v>6</v>
      </c>
      <c r="D8" s="14" t="s">
        <v>5</v>
      </c>
      <c r="E8" s="12" t="s">
        <v>6</v>
      </c>
      <c r="F8" s="13"/>
      <c r="H8" s="13"/>
      <c r="J8" s="13"/>
      <c r="L8" s="13"/>
    </row>
    <row r="9" spans="1:12" ht="21" customHeight="1">
      <c r="A9" s="1" t="s">
        <v>0</v>
      </c>
      <c r="B9" s="2">
        <v>20000</v>
      </c>
      <c r="C9" s="6">
        <v>100</v>
      </c>
      <c r="D9" s="15"/>
      <c r="E9" s="6">
        <v>100</v>
      </c>
      <c r="F9" s="15"/>
      <c r="G9" s="6">
        <v>100</v>
      </c>
      <c r="H9" s="21"/>
      <c r="I9" s="6">
        <v>100</v>
      </c>
      <c r="J9" s="21"/>
      <c r="K9" s="6">
        <v>100</v>
      </c>
      <c r="L9" s="21"/>
    </row>
    <row r="10" spans="1:12" ht="21" customHeight="1" thickBot="1">
      <c r="A10" s="3" t="s">
        <v>1</v>
      </c>
      <c r="B10" s="3">
        <v>8000</v>
      </c>
      <c r="C10" s="7"/>
      <c r="D10" s="16"/>
      <c r="E10" s="7"/>
      <c r="F10" s="20"/>
      <c r="G10" s="7"/>
      <c r="H10" s="144"/>
      <c r="I10" s="7"/>
      <c r="J10" s="16"/>
      <c r="K10" s="7"/>
      <c r="L10" s="15"/>
    </row>
    <row r="11" spans="1:12" ht="21" customHeight="1" thickTop="1">
      <c r="A11" s="1" t="s">
        <v>2</v>
      </c>
      <c r="B11" s="2">
        <f>B9-B10</f>
        <v>12000</v>
      </c>
      <c r="C11" s="8">
        <f>B11*C9/B9</f>
        <v>60</v>
      </c>
      <c r="D11" s="15"/>
      <c r="E11" s="19"/>
      <c r="F11" s="15"/>
      <c r="G11" s="8"/>
      <c r="H11" s="15"/>
      <c r="I11" s="8"/>
      <c r="J11" s="15"/>
      <c r="K11" s="8"/>
      <c r="L11" s="15"/>
    </row>
    <row r="12" spans="1:12" ht="21" customHeight="1" thickBot="1">
      <c r="A12" s="3" t="s">
        <v>3</v>
      </c>
      <c r="B12" s="4">
        <v>10000</v>
      </c>
      <c r="C12" s="9"/>
      <c r="D12" s="16"/>
      <c r="E12" s="9"/>
      <c r="F12" s="16"/>
      <c r="G12" s="9"/>
      <c r="H12" s="16"/>
      <c r="I12" s="9"/>
      <c r="J12" s="144"/>
      <c r="K12" s="9"/>
      <c r="L12" s="15"/>
    </row>
    <row r="13" spans="1:12" ht="21" customHeight="1" thickTop="1">
      <c r="A13" s="1" t="s">
        <v>4</v>
      </c>
      <c r="B13" s="1">
        <v>2000</v>
      </c>
      <c r="C13" s="8">
        <f>B13*C11/B11</f>
        <v>10</v>
      </c>
      <c r="D13" s="143">
        <v>4000</v>
      </c>
      <c r="E13" s="8"/>
      <c r="F13" s="143">
        <v>4000</v>
      </c>
      <c r="G13" s="8"/>
      <c r="H13" s="143">
        <v>4000</v>
      </c>
      <c r="I13" s="8"/>
      <c r="J13" s="143">
        <v>4000</v>
      </c>
      <c r="K13" s="8"/>
      <c r="L13" s="13"/>
    </row>
    <row r="14" spans="4:12" ht="14.25" customHeight="1">
      <c r="D14" s="13"/>
      <c r="F14" s="13"/>
      <c r="H14" s="13"/>
      <c r="J14" s="13"/>
      <c r="L14" s="13"/>
    </row>
    <row r="15" spans="1:12" s="25" customFormat="1" ht="21" customHeight="1">
      <c r="A15" s="27" t="s">
        <v>7</v>
      </c>
      <c r="B15" s="25">
        <f>B12/C11*100</f>
        <v>16666.666666666664</v>
      </c>
      <c r="D15" s="26"/>
      <c r="F15" s="26"/>
      <c r="H15" s="26"/>
      <c r="J15" s="26"/>
      <c r="L15" s="26"/>
    </row>
    <row r="16" spans="1:12" s="25" customFormat="1" ht="21" customHeight="1">
      <c r="A16" s="27" t="s">
        <v>8</v>
      </c>
      <c r="B16" s="25">
        <f>B9-B15</f>
        <v>3333.3333333333358</v>
      </c>
      <c r="D16" s="26"/>
      <c r="F16" s="26"/>
      <c r="H16" s="26"/>
      <c r="J16" s="26"/>
      <c r="L16" s="26"/>
    </row>
    <row r="17" spans="4:12" ht="21" customHeight="1">
      <c r="D17" s="13"/>
      <c r="F17" s="13"/>
      <c r="H17" s="13"/>
      <c r="J17" s="13"/>
      <c r="L17" s="13"/>
    </row>
    <row r="18" spans="1:12" s="6" customFormat="1" ht="21" customHeight="1">
      <c r="A18" s="34" t="s">
        <v>28</v>
      </c>
      <c r="B18" s="35">
        <f>(B9-20000)/20000*100</f>
        <v>0</v>
      </c>
      <c r="C18" s="36" t="s">
        <v>19</v>
      </c>
      <c r="D18" s="37"/>
      <c r="E18" s="36"/>
      <c r="F18" s="37"/>
      <c r="G18" s="36"/>
      <c r="H18" s="37"/>
      <c r="I18" s="36"/>
      <c r="J18" s="37"/>
      <c r="K18" s="38"/>
      <c r="L18" s="24"/>
    </row>
    <row r="19" spans="1:12" s="6" customFormat="1" ht="21" customHeight="1">
      <c r="A19" s="39" t="s">
        <v>23</v>
      </c>
      <c r="B19" s="40"/>
      <c r="C19" s="40"/>
      <c r="D19" s="41"/>
      <c r="E19" s="40"/>
      <c r="F19" s="41"/>
      <c r="G19" s="40"/>
      <c r="H19" s="41"/>
      <c r="I19" s="40"/>
      <c r="J19" s="41"/>
      <c r="K19" s="42"/>
      <c r="L19" s="23"/>
    </row>
    <row r="20" spans="4:12" ht="21" customHeight="1">
      <c r="D20" s="18"/>
      <c r="E20" s="28"/>
      <c r="F20" s="18"/>
      <c r="G20" s="28"/>
      <c r="H20" s="18"/>
      <c r="I20" s="28"/>
      <c r="J20" s="18"/>
      <c r="K20" s="29"/>
      <c r="L20" s="18"/>
    </row>
    <row r="21" spans="4:12" ht="21" customHeight="1">
      <c r="D21" s="18"/>
      <c r="E21" s="28"/>
      <c r="F21" s="18"/>
      <c r="G21" s="28"/>
      <c r="H21" s="18"/>
      <c r="I21" s="28"/>
      <c r="J21" s="18"/>
      <c r="K21" s="29"/>
      <c r="L21" s="18"/>
    </row>
    <row r="22" spans="4:12" ht="21" customHeight="1">
      <c r="D22" s="30"/>
      <c r="E22" s="31"/>
      <c r="F22" s="30"/>
      <c r="G22" s="31"/>
      <c r="H22" s="30"/>
      <c r="I22" s="31"/>
      <c r="J22" s="30"/>
      <c r="K22" s="32"/>
      <c r="L22" s="18"/>
    </row>
    <row r="24" s="5" customFormat="1" ht="21" customHeight="1">
      <c r="A24" s="5" t="s">
        <v>26</v>
      </c>
    </row>
    <row r="25" s="5" customFormat="1" ht="21" customHeight="1">
      <c r="A25" s="5" t="s">
        <v>27</v>
      </c>
    </row>
  </sheetData>
  <printOptions/>
  <pageMargins left="0.28" right="0.36" top="0.3" bottom="0.49" header="0.28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workbookViewId="0" topLeftCell="A1">
      <selection activeCell="A4" sqref="A4"/>
    </sheetView>
  </sheetViews>
  <sheetFormatPr defaultColWidth="9.140625" defaultRowHeight="21" customHeight="1"/>
  <cols>
    <col min="1" max="1" width="24.421875" style="1" customWidth="1"/>
    <col min="2" max="2" width="12.421875" style="1" customWidth="1"/>
    <col min="3" max="3" width="11.57421875" style="1" customWidth="1"/>
    <col min="4" max="4" width="12.421875" style="1" customWidth="1"/>
    <col min="5" max="5" width="10.140625" style="1" customWidth="1"/>
    <col min="6" max="6" width="13.140625" style="1" customWidth="1"/>
    <col min="7" max="7" width="9.140625" style="1" customWidth="1"/>
    <col min="8" max="8" width="12.8515625" style="1" customWidth="1"/>
    <col min="9" max="9" width="8.57421875" style="1" customWidth="1"/>
    <col min="10" max="10" width="14.00390625" style="1" customWidth="1"/>
    <col min="11" max="16384" width="9.140625" style="1" customWidth="1"/>
  </cols>
  <sheetData>
    <row r="1" ht="21" customHeight="1">
      <c r="A1" s="106" t="s">
        <v>48</v>
      </c>
    </row>
    <row r="2" ht="32.25" customHeight="1">
      <c r="A2" s="10" t="s">
        <v>35</v>
      </c>
    </row>
    <row r="3" s="11" customFormat="1" ht="21" customHeight="1">
      <c r="A3" s="10" t="s">
        <v>33</v>
      </c>
    </row>
    <row r="4" s="11" customFormat="1" ht="21" customHeight="1">
      <c r="A4" s="10"/>
    </row>
    <row r="5" ht="31.5" customHeight="1">
      <c r="A5" s="47" t="s">
        <v>34</v>
      </c>
    </row>
    <row r="7" spans="1:12" ht="21" customHeight="1">
      <c r="A7" s="75"/>
      <c r="B7" s="76"/>
      <c r="C7" s="76"/>
      <c r="D7" s="80" t="s">
        <v>36</v>
      </c>
      <c r="E7" s="78"/>
      <c r="F7" s="79" t="s">
        <v>37</v>
      </c>
      <c r="G7" s="79"/>
      <c r="H7" s="77" t="s">
        <v>38</v>
      </c>
      <c r="I7" s="78"/>
      <c r="J7" s="77" t="s">
        <v>39</v>
      </c>
      <c r="K7" s="76"/>
      <c r="L7" s="95"/>
    </row>
    <row r="8" spans="2:12" ht="21" customHeight="1">
      <c r="B8" s="12" t="s">
        <v>5</v>
      </c>
      <c r="C8" s="12" t="s">
        <v>6</v>
      </c>
      <c r="D8" s="81" t="s">
        <v>5</v>
      </c>
      <c r="E8" s="50" t="s">
        <v>6</v>
      </c>
      <c r="F8" s="33"/>
      <c r="H8" s="54"/>
      <c r="I8" s="55"/>
      <c r="J8" s="54"/>
      <c r="K8" s="33"/>
      <c r="L8" s="83"/>
    </row>
    <row r="9" spans="1:12" ht="21" customHeight="1">
      <c r="A9" s="1" t="s">
        <v>0</v>
      </c>
      <c r="B9" s="2">
        <v>30000</v>
      </c>
      <c r="C9" s="5">
        <v>100</v>
      </c>
      <c r="D9" s="82"/>
      <c r="E9" s="52">
        <v>100</v>
      </c>
      <c r="F9" s="48"/>
      <c r="G9" s="5">
        <v>100</v>
      </c>
      <c r="H9" s="51"/>
      <c r="I9" s="52">
        <v>100</v>
      </c>
      <c r="J9" s="51"/>
      <c r="K9" s="90">
        <v>100</v>
      </c>
      <c r="L9" s="92"/>
    </row>
    <row r="10" spans="1:12" ht="21" customHeight="1" thickBot="1">
      <c r="A10" s="96" t="s">
        <v>1</v>
      </c>
      <c r="B10" s="96">
        <v>12000</v>
      </c>
      <c r="C10" s="97"/>
      <c r="D10" s="98"/>
      <c r="E10" s="99"/>
      <c r="F10" s="100"/>
      <c r="G10" s="97"/>
      <c r="H10" s="101"/>
      <c r="I10" s="99"/>
      <c r="J10" s="101"/>
      <c r="K10" s="102"/>
      <c r="L10" s="82"/>
    </row>
    <row r="11" spans="1:12" ht="21" customHeight="1" thickTop="1">
      <c r="A11" s="1" t="s">
        <v>2</v>
      </c>
      <c r="B11" s="2">
        <f>B9-B10</f>
        <v>18000</v>
      </c>
      <c r="C11" s="22">
        <f>B11*C9/B9</f>
        <v>60</v>
      </c>
      <c r="D11" s="82"/>
      <c r="E11" s="53"/>
      <c r="F11" s="48"/>
      <c r="G11" s="22"/>
      <c r="H11" s="51"/>
      <c r="I11" s="53"/>
      <c r="J11" s="51"/>
      <c r="K11" s="91"/>
      <c r="L11" s="82"/>
    </row>
    <row r="12" spans="1:12" ht="21" customHeight="1" thickBot="1">
      <c r="A12" s="96" t="s">
        <v>3</v>
      </c>
      <c r="B12" s="100">
        <v>13000</v>
      </c>
      <c r="C12" s="103"/>
      <c r="D12" s="98"/>
      <c r="E12" s="104"/>
      <c r="F12" s="100"/>
      <c r="G12" s="103"/>
      <c r="H12" s="101"/>
      <c r="I12" s="104"/>
      <c r="J12" s="101"/>
      <c r="K12" s="105"/>
      <c r="L12" s="82"/>
    </row>
    <row r="13" spans="1:12" ht="21" customHeight="1" thickTop="1">
      <c r="A13" s="1" t="s">
        <v>4</v>
      </c>
      <c r="B13" s="2">
        <f>B11-B12</f>
        <v>5000</v>
      </c>
      <c r="C13" s="22">
        <f>B13*C11/B11</f>
        <v>16.666666666666668</v>
      </c>
      <c r="D13" s="82"/>
      <c r="E13" s="53"/>
      <c r="F13" s="48"/>
      <c r="G13" s="22"/>
      <c r="H13" s="51"/>
      <c r="I13" s="53"/>
      <c r="J13" s="51"/>
      <c r="K13" s="91"/>
      <c r="L13" s="83"/>
    </row>
    <row r="14" spans="4:12" ht="14.25" customHeight="1">
      <c r="D14" s="83"/>
      <c r="E14" s="55"/>
      <c r="F14" s="33"/>
      <c r="H14" s="54"/>
      <c r="I14" s="55"/>
      <c r="J14" s="54"/>
      <c r="K14" s="33"/>
      <c r="L14" s="83"/>
    </row>
    <row r="15" spans="1:12" s="25" customFormat="1" ht="21" customHeight="1">
      <c r="A15" s="27" t="s">
        <v>7</v>
      </c>
      <c r="B15" s="25">
        <f>B12/C11*100</f>
        <v>21666.666666666664</v>
      </c>
      <c r="D15" s="84"/>
      <c r="E15" s="57"/>
      <c r="F15" s="49"/>
      <c r="H15" s="56"/>
      <c r="I15" s="57"/>
      <c r="J15" s="56"/>
      <c r="K15" s="49"/>
      <c r="L15" s="84"/>
    </row>
    <row r="16" spans="1:12" s="25" customFormat="1" ht="21" customHeight="1">
      <c r="A16" s="27" t="s">
        <v>8</v>
      </c>
      <c r="B16" s="25">
        <f>B9-B15</f>
        <v>8333.333333333336</v>
      </c>
      <c r="D16" s="84"/>
      <c r="E16" s="57"/>
      <c r="F16" s="49"/>
      <c r="H16" s="56"/>
      <c r="I16" s="57"/>
      <c r="J16" s="56"/>
      <c r="K16" s="49"/>
      <c r="L16" s="84"/>
    </row>
    <row r="17" spans="4:12" ht="21" customHeight="1">
      <c r="D17" s="83"/>
      <c r="E17" s="55"/>
      <c r="F17" s="33"/>
      <c r="H17" s="54"/>
      <c r="I17" s="55"/>
      <c r="J17" s="54"/>
      <c r="K17" s="33"/>
      <c r="L17" s="83"/>
    </row>
    <row r="18" spans="1:12" s="6" customFormat="1" ht="21" customHeight="1">
      <c r="A18" s="60" t="s">
        <v>40</v>
      </c>
      <c r="B18" s="61">
        <v>0</v>
      </c>
      <c r="C18" s="62" t="s">
        <v>19</v>
      </c>
      <c r="D18" s="85"/>
      <c r="E18" s="64" t="s">
        <v>19</v>
      </c>
      <c r="F18" s="61"/>
      <c r="G18" s="62" t="s">
        <v>19</v>
      </c>
      <c r="H18" s="63"/>
      <c r="I18" s="64" t="s">
        <v>19</v>
      </c>
      <c r="J18" s="63"/>
      <c r="K18" s="62" t="s">
        <v>19</v>
      </c>
      <c r="L18" s="93"/>
    </row>
    <row r="19" spans="1:12" s="6" customFormat="1" ht="21" customHeight="1">
      <c r="A19" s="65" t="s">
        <v>9</v>
      </c>
      <c r="B19" s="66"/>
      <c r="C19" s="66"/>
      <c r="D19" s="86"/>
      <c r="E19" s="68"/>
      <c r="F19" s="66"/>
      <c r="G19" s="66"/>
      <c r="H19" s="67"/>
      <c r="I19" s="68"/>
      <c r="J19" s="67"/>
      <c r="K19" s="66"/>
      <c r="L19" s="94"/>
    </row>
    <row r="20" spans="4:12" ht="21" customHeight="1">
      <c r="D20" s="87"/>
      <c r="E20" s="69"/>
      <c r="F20" s="70"/>
      <c r="G20" s="70"/>
      <c r="H20" s="71"/>
      <c r="I20" s="69"/>
      <c r="J20" s="71"/>
      <c r="K20" s="70"/>
      <c r="L20" s="88"/>
    </row>
    <row r="21" spans="4:12" ht="21" customHeight="1">
      <c r="D21" s="88"/>
      <c r="E21" s="59"/>
      <c r="F21" s="28"/>
      <c r="G21" s="28"/>
      <c r="H21" s="58"/>
      <c r="I21" s="59"/>
      <c r="J21" s="58"/>
      <c r="K21" s="28"/>
      <c r="L21" s="88"/>
    </row>
    <row r="22" spans="4:12" ht="21" customHeight="1">
      <c r="D22" s="89"/>
      <c r="E22" s="72"/>
      <c r="F22" s="73"/>
      <c r="G22" s="73"/>
      <c r="H22" s="74"/>
      <c r="I22" s="72"/>
      <c r="J22" s="74"/>
      <c r="K22" s="73"/>
      <c r="L22" s="88"/>
    </row>
    <row r="24" s="5" customFormat="1" ht="21" customHeight="1">
      <c r="A24" s="5" t="s">
        <v>26</v>
      </c>
    </row>
    <row r="25" s="5" customFormat="1" ht="21" customHeight="1">
      <c r="A25" s="5" t="s">
        <v>27</v>
      </c>
    </row>
  </sheetData>
  <printOptions/>
  <pageMargins left="0.28" right="0.5" top="0.3" bottom="0.49" header="0.28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4">
      <selection activeCell="I2" sqref="I2"/>
    </sheetView>
  </sheetViews>
  <sheetFormatPr defaultColWidth="9.140625" defaultRowHeight="21" customHeight="1"/>
  <cols>
    <col min="1" max="1" width="24.421875" style="1" customWidth="1"/>
    <col min="2" max="2" width="12.421875" style="1" customWidth="1"/>
    <col min="3" max="3" width="11.57421875" style="1" customWidth="1"/>
    <col min="4" max="4" width="12.421875" style="1" customWidth="1"/>
    <col min="5" max="5" width="10.140625" style="1" customWidth="1"/>
    <col min="6" max="6" width="13.140625" style="1" customWidth="1"/>
    <col min="7" max="7" width="9.140625" style="1" customWidth="1"/>
    <col min="8" max="8" width="12.8515625" style="1" customWidth="1"/>
    <col min="9" max="9" width="8.57421875" style="1" customWidth="1"/>
    <col min="10" max="10" width="14.00390625" style="1" customWidth="1"/>
    <col min="11" max="16384" width="9.140625" style="1" customWidth="1"/>
  </cols>
  <sheetData>
    <row r="1" ht="21" customHeight="1">
      <c r="A1" s="106" t="s">
        <v>48</v>
      </c>
    </row>
    <row r="2" ht="32.25" customHeight="1">
      <c r="A2" s="10" t="s">
        <v>35</v>
      </c>
    </row>
    <row r="3" s="11" customFormat="1" ht="21" customHeight="1">
      <c r="A3" s="10" t="s">
        <v>33</v>
      </c>
    </row>
    <row r="4" s="11" customFormat="1" ht="21" customHeight="1">
      <c r="A4" s="10"/>
    </row>
    <row r="5" ht="31.5" customHeight="1">
      <c r="A5" s="47" t="s">
        <v>34</v>
      </c>
    </row>
    <row r="7" spans="1:12" ht="21" customHeight="1">
      <c r="A7" s="75"/>
      <c r="B7" s="76"/>
      <c r="C7" s="76"/>
      <c r="D7" s="80" t="s">
        <v>36</v>
      </c>
      <c r="E7" s="78"/>
      <c r="F7" s="79" t="s">
        <v>37</v>
      </c>
      <c r="G7" s="79"/>
      <c r="H7" s="77" t="s">
        <v>38</v>
      </c>
      <c r="I7" s="78"/>
      <c r="J7" s="77" t="s">
        <v>39</v>
      </c>
      <c r="K7" s="76"/>
      <c r="L7" s="95"/>
    </row>
    <row r="8" spans="2:12" ht="21" customHeight="1">
      <c r="B8" s="12" t="s">
        <v>5</v>
      </c>
      <c r="C8" s="12" t="s">
        <v>6</v>
      </c>
      <c r="D8" s="81" t="s">
        <v>5</v>
      </c>
      <c r="E8" s="50" t="s">
        <v>6</v>
      </c>
      <c r="F8" s="33"/>
      <c r="H8" s="54"/>
      <c r="I8" s="55"/>
      <c r="J8" s="54"/>
      <c r="K8" s="33"/>
      <c r="L8" s="83"/>
    </row>
    <row r="9" spans="1:12" ht="21" customHeight="1">
      <c r="A9" s="1" t="s">
        <v>0</v>
      </c>
      <c r="B9" s="2">
        <v>30000</v>
      </c>
      <c r="C9" s="5">
        <v>100</v>
      </c>
      <c r="D9" s="82">
        <f>B9*1.15</f>
        <v>34500</v>
      </c>
      <c r="E9" s="52">
        <v>100</v>
      </c>
      <c r="F9" s="48">
        <f>D9</f>
        <v>34500</v>
      </c>
      <c r="G9" s="5">
        <v>100</v>
      </c>
      <c r="H9" s="51">
        <f>B9</f>
        <v>30000</v>
      </c>
      <c r="I9" s="52">
        <v>100</v>
      </c>
      <c r="J9" s="51">
        <f>H9</f>
        <v>30000</v>
      </c>
      <c r="K9" s="90">
        <v>100</v>
      </c>
      <c r="L9" s="92"/>
    </row>
    <row r="10" spans="1:12" ht="21" customHeight="1" thickBot="1">
      <c r="A10" s="96" t="s">
        <v>1</v>
      </c>
      <c r="B10" s="96">
        <v>12000</v>
      </c>
      <c r="C10" s="97"/>
      <c r="D10" s="98">
        <f>B10*1.15</f>
        <v>13799.999999999998</v>
      </c>
      <c r="E10" s="99"/>
      <c r="F10" s="100">
        <f>B10</f>
        <v>12000</v>
      </c>
      <c r="G10" s="97"/>
      <c r="H10" s="101">
        <f>B10*0.85</f>
        <v>10200</v>
      </c>
      <c r="I10" s="99"/>
      <c r="J10" s="101">
        <f>F10</f>
        <v>12000</v>
      </c>
      <c r="K10" s="102"/>
      <c r="L10" s="82"/>
    </row>
    <row r="11" spans="1:12" ht="21" customHeight="1" thickTop="1">
      <c r="A11" s="1" t="s">
        <v>2</v>
      </c>
      <c r="B11" s="2">
        <f>B9-B10</f>
        <v>18000</v>
      </c>
      <c r="C11" s="22">
        <f>B11*C9/B9</f>
        <v>60</v>
      </c>
      <c r="D11" s="82">
        <f>D9-D10</f>
        <v>20700</v>
      </c>
      <c r="E11" s="53">
        <f>D11*E9/D9</f>
        <v>60</v>
      </c>
      <c r="F11" s="48">
        <f>F9-F10</f>
        <v>22500</v>
      </c>
      <c r="G11" s="22">
        <f>F11*G9/F9</f>
        <v>65.21739130434783</v>
      </c>
      <c r="H11" s="51">
        <f>H9-H10</f>
        <v>19800</v>
      </c>
      <c r="I11" s="53">
        <f>H11*I9/H9</f>
        <v>66</v>
      </c>
      <c r="J11" s="51">
        <f>J9-J10</f>
        <v>18000</v>
      </c>
      <c r="K11" s="91">
        <f>J11*K9/J9</f>
        <v>60</v>
      </c>
      <c r="L11" s="82"/>
    </row>
    <row r="12" spans="1:12" ht="21" customHeight="1" thickBot="1">
      <c r="A12" s="96" t="s">
        <v>3</v>
      </c>
      <c r="B12" s="100">
        <v>13000</v>
      </c>
      <c r="C12" s="103"/>
      <c r="D12" s="98">
        <v>13000</v>
      </c>
      <c r="E12" s="104"/>
      <c r="F12" s="100">
        <v>13000</v>
      </c>
      <c r="G12" s="103"/>
      <c r="H12" s="101">
        <v>13000</v>
      </c>
      <c r="I12" s="104"/>
      <c r="J12" s="101">
        <f>B12*0.85</f>
        <v>11050</v>
      </c>
      <c r="K12" s="105"/>
      <c r="L12" s="82"/>
    </row>
    <row r="13" spans="1:12" ht="21" customHeight="1" thickTop="1">
      <c r="A13" s="1" t="s">
        <v>4</v>
      </c>
      <c r="B13" s="2">
        <f>B11-B12</f>
        <v>5000</v>
      </c>
      <c r="C13" s="22">
        <f>B13*C11/B11</f>
        <v>16.666666666666668</v>
      </c>
      <c r="D13" s="82">
        <f>D11-D12</f>
        <v>7700</v>
      </c>
      <c r="E13" s="53">
        <f>D13*E11/D11</f>
        <v>22.318840579710145</v>
      </c>
      <c r="F13" s="48">
        <f>F11-F12</f>
        <v>9500</v>
      </c>
      <c r="G13" s="22">
        <f>F13*G11/F11</f>
        <v>27.53623188405797</v>
      </c>
      <c r="H13" s="51">
        <f>H11-H12</f>
        <v>6800</v>
      </c>
      <c r="I13" s="53">
        <f>H13*I11/H11</f>
        <v>22.666666666666668</v>
      </c>
      <c r="J13" s="51">
        <f>J11-J12</f>
        <v>6950</v>
      </c>
      <c r="K13" s="91">
        <f>J13*K11/J11</f>
        <v>23.166666666666668</v>
      </c>
      <c r="L13" s="83"/>
    </row>
    <row r="14" spans="4:12" ht="14.25" customHeight="1">
      <c r="D14" s="83"/>
      <c r="E14" s="55"/>
      <c r="F14" s="33"/>
      <c r="H14" s="54"/>
      <c r="I14" s="55"/>
      <c r="J14" s="54"/>
      <c r="K14" s="33"/>
      <c r="L14" s="83"/>
    </row>
    <row r="15" spans="1:12" s="25" customFormat="1" ht="21" customHeight="1">
      <c r="A15" s="27" t="s">
        <v>7</v>
      </c>
      <c r="B15" s="25">
        <f>B12/C11*100</f>
        <v>21666.666666666664</v>
      </c>
      <c r="D15" s="84">
        <f>D12/E11*100</f>
        <v>21666.666666666664</v>
      </c>
      <c r="E15" s="57"/>
      <c r="F15" s="49">
        <f>F12/G11*100</f>
        <v>19933.333333333332</v>
      </c>
      <c r="H15" s="56">
        <f>H12/I11*100</f>
        <v>19696.969696969696</v>
      </c>
      <c r="I15" s="57"/>
      <c r="J15" s="56">
        <f>J12/K11*100</f>
        <v>18416.666666666664</v>
      </c>
      <c r="K15" s="49"/>
      <c r="L15" s="84"/>
    </row>
    <row r="16" spans="1:12" s="25" customFormat="1" ht="21" customHeight="1">
      <c r="A16" s="27" t="s">
        <v>8</v>
      </c>
      <c r="B16" s="25">
        <f>B9-B15</f>
        <v>8333.333333333336</v>
      </c>
      <c r="D16" s="84">
        <f>D9-D15</f>
        <v>12833.333333333336</v>
      </c>
      <c r="E16" s="57"/>
      <c r="F16" s="49">
        <f>F9-F15</f>
        <v>14566.666666666668</v>
      </c>
      <c r="H16" s="56">
        <f>H9-H15</f>
        <v>10303.030303030304</v>
      </c>
      <c r="I16" s="57"/>
      <c r="J16" s="56">
        <f>J9-J15</f>
        <v>11583.333333333336</v>
      </c>
      <c r="K16" s="49"/>
      <c r="L16" s="84"/>
    </row>
    <row r="17" spans="4:12" ht="21" customHeight="1">
      <c r="D17" s="83"/>
      <c r="E17" s="55"/>
      <c r="F17" s="33"/>
      <c r="H17" s="54"/>
      <c r="I17" s="55"/>
      <c r="J17" s="54"/>
      <c r="K17" s="33"/>
      <c r="L17" s="83"/>
    </row>
    <row r="18" spans="1:12" s="6" customFormat="1" ht="21" customHeight="1">
      <c r="A18" s="60" t="s">
        <v>40</v>
      </c>
      <c r="B18" s="61">
        <v>0</v>
      </c>
      <c r="C18" s="62" t="s">
        <v>19</v>
      </c>
      <c r="D18" s="85">
        <f>(D13-$B$13)/$B$13*100</f>
        <v>54</v>
      </c>
      <c r="E18" s="64" t="s">
        <v>19</v>
      </c>
      <c r="F18" s="61">
        <f>(F13-$B$13)/$B$13*100</f>
        <v>90</v>
      </c>
      <c r="G18" s="62" t="s">
        <v>19</v>
      </c>
      <c r="H18" s="63">
        <f>(H13-$B$13)/$B$13*100</f>
        <v>36</v>
      </c>
      <c r="I18" s="64" t="s">
        <v>19</v>
      </c>
      <c r="J18" s="63">
        <f>(J9-20000)/20000*100</f>
        <v>50</v>
      </c>
      <c r="K18" s="62" t="s">
        <v>19</v>
      </c>
      <c r="L18" s="93"/>
    </row>
    <row r="19" spans="1:12" s="6" customFormat="1" ht="21" customHeight="1">
      <c r="A19" s="65" t="s">
        <v>9</v>
      </c>
      <c r="B19" s="66"/>
      <c r="C19" s="66"/>
      <c r="D19" s="86"/>
      <c r="E19" s="68"/>
      <c r="F19" s="66"/>
      <c r="G19" s="66"/>
      <c r="H19" s="67"/>
      <c r="I19" s="68"/>
      <c r="J19" s="67"/>
      <c r="K19" s="66"/>
      <c r="L19" s="94"/>
    </row>
    <row r="20" spans="4:12" ht="21" customHeight="1">
      <c r="D20" s="87" t="s">
        <v>41</v>
      </c>
      <c r="E20" s="69"/>
      <c r="F20" s="70" t="s">
        <v>43</v>
      </c>
      <c r="G20" s="70"/>
      <c r="H20" s="71" t="s">
        <v>0</v>
      </c>
      <c r="I20" s="69"/>
      <c r="J20" s="71" t="s">
        <v>45</v>
      </c>
      <c r="K20" s="70"/>
      <c r="L20" s="88"/>
    </row>
    <row r="21" spans="4:12" ht="21" customHeight="1">
      <c r="D21" s="88" t="s">
        <v>42</v>
      </c>
      <c r="E21" s="59"/>
      <c r="F21" s="28" t="s">
        <v>42</v>
      </c>
      <c r="G21" s="28"/>
      <c r="H21" s="58" t="s">
        <v>44</v>
      </c>
      <c r="I21" s="59"/>
      <c r="J21" s="58" t="s">
        <v>46</v>
      </c>
      <c r="K21" s="28"/>
      <c r="L21" s="88"/>
    </row>
    <row r="22" spans="4:12" ht="21" customHeight="1">
      <c r="D22" s="89"/>
      <c r="E22" s="72"/>
      <c r="F22" s="73"/>
      <c r="G22" s="73"/>
      <c r="H22" s="74"/>
      <c r="I22" s="72"/>
      <c r="J22" s="74"/>
      <c r="K22" s="73"/>
      <c r="L22" s="88"/>
    </row>
    <row r="24" s="5" customFormat="1" ht="21" customHeight="1">
      <c r="A24" s="5" t="s">
        <v>26</v>
      </c>
    </row>
    <row r="25" s="5" customFormat="1" ht="21" customHeight="1">
      <c r="A25" s="5" t="s">
        <v>27</v>
      </c>
    </row>
  </sheetData>
  <printOptions/>
  <pageMargins left="0.28" right="0.5" top="0.3" bottom="0.49" header="0.28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E14" sqref="E14"/>
    </sheetView>
  </sheetViews>
  <sheetFormatPr defaultColWidth="9.140625" defaultRowHeight="21" customHeight="1"/>
  <cols>
    <col min="1" max="1" width="16.140625" style="108" customWidth="1"/>
    <col min="2" max="2" width="12.421875" style="108" customWidth="1"/>
    <col min="3" max="3" width="11.57421875" style="108" customWidth="1"/>
    <col min="4" max="4" width="15.140625" style="108" customWidth="1"/>
    <col min="5" max="5" width="19.00390625" style="108" customWidth="1"/>
    <col min="6" max="6" width="13.140625" style="108" customWidth="1"/>
    <col min="7" max="7" width="9.140625" style="108" customWidth="1"/>
    <col min="8" max="8" width="12.8515625" style="108" customWidth="1"/>
    <col min="9" max="9" width="8.57421875" style="108" customWidth="1"/>
    <col min="10" max="10" width="14.00390625" style="108" customWidth="1"/>
    <col min="11" max="16384" width="9.140625" style="108" customWidth="1"/>
  </cols>
  <sheetData>
    <row r="1" ht="21" customHeight="1">
      <c r="A1" s="141" t="s">
        <v>49</v>
      </c>
    </row>
    <row r="2" spans="1:6" ht="59.25" customHeight="1">
      <c r="A2" s="109" t="s">
        <v>50</v>
      </c>
      <c r="B2" s="109"/>
      <c r="C2" s="109"/>
      <c r="D2" s="109"/>
      <c r="E2" s="109"/>
      <c r="F2" s="109"/>
    </row>
    <row r="3" spans="1:8" s="107" customFormat="1" ht="21" customHeight="1">
      <c r="A3" s="108" t="s">
        <v>51</v>
      </c>
      <c r="B3" s="108"/>
      <c r="C3" s="108"/>
      <c r="D3" s="108"/>
      <c r="E3" s="108"/>
      <c r="F3" s="108"/>
      <c r="G3" s="108"/>
      <c r="H3" s="108"/>
    </row>
    <row r="4" spans="1:8" s="107" customFormat="1" ht="21" customHeight="1">
      <c r="A4" s="108" t="s">
        <v>54</v>
      </c>
      <c r="B4" s="108"/>
      <c r="C4" s="108"/>
      <c r="D4" s="108"/>
      <c r="E4" s="108"/>
      <c r="F4" s="108"/>
      <c r="G4" s="108"/>
      <c r="H4" s="108"/>
    </row>
    <row r="5" spans="1:11" ht="31.5" customHeight="1">
      <c r="A5" s="110" t="s">
        <v>52</v>
      </c>
      <c r="G5"/>
      <c r="H5"/>
      <c r="I5" s="111"/>
      <c r="J5" s="111"/>
      <c r="K5" s="111"/>
    </row>
    <row r="6" spans="7:14" ht="21" customHeight="1">
      <c r="G6"/>
      <c r="H6"/>
      <c r="I6" s="111"/>
      <c r="J6" s="111"/>
      <c r="K6" s="111"/>
      <c r="L6" s="111"/>
      <c r="M6" s="111"/>
      <c r="N6" s="111"/>
    </row>
    <row r="7" spans="1:14" ht="21" customHeight="1">
      <c r="A7" s="112"/>
      <c r="B7" s="113"/>
      <c r="C7" s="113"/>
      <c r="D7" s="114"/>
      <c r="E7" s="115"/>
      <c r="F7" s="115"/>
      <c r="G7"/>
      <c r="H7"/>
      <c r="I7" s="111"/>
      <c r="J7" s="111"/>
      <c r="K7" s="111"/>
      <c r="L7" s="111"/>
      <c r="M7" s="111"/>
      <c r="N7" s="111"/>
    </row>
    <row r="8" spans="2:14" ht="21" customHeight="1">
      <c r="B8" s="116" t="s">
        <v>5</v>
      </c>
      <c r="C8" s="116" t="s">
        <v>6</v>
      </c>
      <c r="D8" s="117"/>
      <c r="E8" s="118"/>
      <c r="F8" s="119"/>
      <c r="G8"/>
      <c r="H8"/>
      <c r="I8" s="111"/>
      <c r="J8" s="111"/>
      <c r="K8" s="111"/>
      <c r="L8" s="111"/>
      <c r="M8" s="111"/>
      <c r="N8" s="111"/>
    </row>
    <row r="9" spans="1:14" ht="21" customHeight="1">
      <c r="A9" s="135" t="s">
        <v>0</v>
      </c>
      <c r="B9" s="136">
        <v>30000</v>
      </c>
      <c r="C9" s="120">
        <v>100</v>
      </c>
      <c r="D9" s="121" t="s">
        <v>55</v>
      </c>
      <c r="E9" s="139">
        <f>B9*1.07*0.96</f>
        <v>30816.000000000004</v>
      </c>
      <c r="F9" s="122">
        <v>100</v>
      </c>
      <c r="G9"/>
      <c r="H9"/>
      <c r="I9" s="111"/>
      <c r="J9" s="111"/>
      <c r="K9" s="111"/>
      <c r="L9" s="111"/>
      <c r="M9" s="111"/>
      <c r="N9" s="111"/>
    </row>
    <row r="10" spans="1:14" ht="21" customHeight="1" thickBot="1">
      <c r="A10" s="137" t="s">
        <v>1</v>
      </c>
      <c r="B10" s="137">
        <v>12000</v>
      </c>
      <c r="C10" s="123"/>
      <c r="D10" s="124" t="s">
        <v>53</v>
      </c>
      <c r="E10" s="140">
        <f>B10*0.96*0.97</f>
        <v>11174.4</v>
      </c>
      <c r="F10" s="125"/>
      <c r="G10"/>
      <c r="H10"/>
      <c r="I10" s="111"/>
      <c r="J10" s="111"/>
      <c r="K10" s="111"/>
      <c r="L10" s="111"/>
      <c r="M10" s="111"/>
      <c r="N10" s="111"/>
    </row>
    <row r="11" spans="1:14" ht="21" customHeight="1" thickTop="1">
      <c r="A11" s="135" t="s">
        <v>2</v>
      </c>
      <c r="B11" s="136">
        <f>B9-B10</f>
        <v>18000</v>
      </c>
      <c r="C11" s="126">
        <f>B11*C9/B9</f>
        <v>60</v>
      </c>
      <c r="D11" s="121"/>
      <c r="E11" s="136">
        <f>E9-E10</f>
        <v>19641.600000000006</v>
      </c>
      <c r="F11" s="126">
        <f>E11*F9/E9</f>
        <v>63.738317757009355</v>
      </c>
      <c r="G11"/>
      <c r="H11"/>
      <c r="I11" s="111"/>
      <c r="J11" s="111"/>
      <c r="K11" s="111"/>
      <c r="L11" s="111"/>
      <c r="M11" s="111"/>
      <c r="N11" s="111"/>
    </row>
    <row r="12" spans="1:14" ht="21" customHeight="1" thickBot="1">
      <c r="A12" s="137" t="s">
        <v>3</v>
      </c>
      <c r="B12" s="138">
        <v>13000</v>
      </c>
      <c r="C12" s="127"/>
      <c r="D12" s="124">
        <v>-2000</v>
      </c>
      <c r="E12" s="138">
        <v>11000</v>
      </c>
      <c r="F12" s="127"/>
      <c r="G12"/>
      <c r="H12"/>
      <c r="I12" s="111"/>
      <c r="J12" s="111"/>
      <c r="K12" s="111"/>
      <c r="L12" s="111"/>
      <c r="M12" s="111"/>
      <c r="N12" s="111"/>
    </row>
    <row r="13" spans="1:14" ht="21" customHeight="1" thickTop="1">
      <c r="A13" s="135" t="s">
        <v>4</v>
      </c>
      <c r="B13" s="136">
        <f>B11-B12</f>
        <v>5000</v>
      </c>
      <c r="C13" s="126">
        <f>B13*C11/B11</f>
        <v>16.666666666666668</v>
      </c>
      <c r="D13" s="128"/>
      <c r="E13" s="136">
        <f>E11-E12</f>
        <v>8641.600000000006</v>
      </c>
      <c r="F13" s="126">
        <f>E13*F11/E11</f>
        <v>28.042575285565956</v>
      </c>
      <c r="G13"/>
      <c r="H13"/>
      <c r="I13" s="111"/>
      <c r="J13" s="111"/>
      <c r="K13" s="111"/>
      <c r="L13" s="111"/>
      <c r="M13" s="111"/>
      <c r="N13" s="111"/>
    </row>
    <row r="14" spans="4:14" ht="14.25" customHeight="1">
      <c r="D14" s="129"/>
      <c r="E14" s="119"/>
      <c r="F14" s="119"/>
      <c r="G14"/>
      <c r="H14"/>
      <c r="I14" s="111"/>
      <c r="J14" s="111"/>
      <c r="K14" s="111"/>
      <c r="L14" s="111"/>
      <c r="M14" s="111"/>
      <c r="N14" s="111"/>
    </row>
    <row r="15" spans="1:14" s="131" customFormat="1" ht="21" customHeight="1">
      <c r="A15" s="130"/>
      <c r="D15" s="132"/>
      <c r="E15" s="133"/>
      <c r="F15" s="133"/>
      <c r="G15"/>
      <c r="H15"/>
      <c r="I15" s="111"/>
      <c r="J15" s="111"/>
      <c r="K15" s="111"/>
      <c r="L15" s="111"/>
      <c r="M15" s="111"/>
      <c r="N15" s="111"/>
    </row>
    <row r="16" spans="1:14" s="131" customFormat="1" ht="21" customHeight="1">
      <c r="A16" s="130"/>
      <c r="D16" s="132"/>
      <c r="E16" s="133"/>
      <c r="F16" s="133"/>
      <c r="G16" s="133"/>
      <c r="H16" s="111"/>
      <c r="I16" s="111"/>
      <c r="J16" s="111"/>
      <c r="K16" s="111"/>
      <c r="L16" s="111"/>
      <c r="M16" s="111"/>
      <c r="N16" s="111"/>
    </row>
    <row r="17" spans="4:14" ht="21" customHeight="1">
      <c r="D17" s="129"/>
      <c r="E17" s="119"/>
      <c r="F17" s="119"/>
      <c r="G17" s="119"/>
      <c r="H17" s="111"/>
      <c r="I17" s="111"/>
      <c r="J17" s="111"/>
      <c r="K17" s="111"/>
      <c r="L17" s="111"/>
      <c r="M17" s="111"/>
      <c r="N17" s="111"/>
    </row>
    <row r="18" spans="1:14" s="134" customFormat="1" ht="21" customHeight="1">
      <c r="A18" s="120" t="s">
        <v>57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s="134" customFormat="1" ht="21" customHeight="1">
      <c r="A19" s="120" t="s">
        <v>56</v>
      </c>
      <c r="B19" s="120"/>
      <c r="C19" s="120"/>
      <c r="D19" s="120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 ht="21" customHeight="1">
      <c r="A20" s="120" t="s">
        <v>58</v>
      </c>
      <c r="B20" s="120"/>
      <c r="C20" s="120"/>
      <c r="D20" s="120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 ht="21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 ht="21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 ht="21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8:14" s="120" customFormat="1" ht="21" customHeight="1">
      <c r="H24" s="111"/>
      <c r="I24" s="111"/>
      <c r="J24" s="111"/>
      <c r="K24" s="111"/>
      <c r="L24" s="111"/>
      <c r="M24" s="111"/>
      <c r="N24" s="111"/>
    </row>
    <row r="25" spans="8:11" s="120" customFormat="1" ht="21" customHeight="1">
      <c r="H25" s="111"/>
      <c r="I25" s="111"/>
      <c r="J25" s="111"/>
      <c r="K25" s="111"/>
    </row>
  </sheetData>
  <printOptions/>
  <pageMargins left="0.28" right="0.36" top="0.3" bottom="0.49" header="0.28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Selander</dc:creator>
  <cp:keywords/>
  <dc:description/>
  <cp:lastModifiedBy>Savonia Business Tradeku</cp:lastModifiedBy>
  <cp:lastPrinted>2005-04-05T06:25:51Z</cp:lastPrinted>
  <dcterms:created xsi:type="dcterms:W3CDTF">2005-04-05T05:15:48Z</dcterms:created>
  <dcterms:modified xsi:type="dcterms:W3CDTF">2005-11-07T12:21:26Z</dcterms:modified>
  <cp:category/>
  <cp:version/>
  <cp:contentType/>
  <cp:contentStatus/>
</cp:coreProperties>
</file>